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480" windowHeight="11580" tabRatio="724" activeTab="2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'T18'!$A$1:$T$44</definedName>
    <definedName name="_xlnm.Print_Area" localSheetId="1">'T19'!$A$1:$O$46</definedName>
    <definedName name="_xlnm.Print_Area" localSheetId="2">'T20'!$A$1:$E$115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<sst xmlns="http://schemas.openxmlformats.org/spreadsheetml/2006/main" count="379" uniqueCount="234">
  <si>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</si>
  <si>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</si>
  <si>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</si>
  <si>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</si>
  <si>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</si>
  <si>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</si>
  <si>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</si>
  <si>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</si>
  <si>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</si>
  <si>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</si>
  <si>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</si>
  <si>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</si>
  <si>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</si>
  <si>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</si>
  <si>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</si>
  <si>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</si>
  <si>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</si>
  <si>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</si>
  <si>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</si>
  <si>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</si>
  <si>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RAPPORTI CON L'ESTERNO</t>
  </si>
  <si>
    <t>INDIRIZZO POLITICO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</si>
  <si>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</si>
  <si>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</si>
  <si>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</si>
  <si>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</si>
  <si>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</si>
  <si>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</si>
  <si>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</si>
  <si>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</si>
  <si>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</si>
  <si>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</si>
  <si>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</si>
  <si>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</si>
  <si>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</si>
  <si>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</si>
  <si>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</si>
  <si>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</si>
  <si>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</si>
  <si>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</si>
  <si>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</si>
  <si>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</si>
  <si>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</si>
  <si>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</si>
  <si>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</si>
  <si>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</si>
  <si>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</si>
  <si>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</si>
  <si>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</si>
  <si>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</si>
  <si>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</si>
  <si>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</si>
  <si>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</si>
  <si>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</si>
  <si>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</si>
  <si>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</si>
  <si>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</si>
  <si>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</si>
  <si>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</si>
  <si>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</si>
  <si>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</si>
  <si>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</si>
  <si>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</si>
  <si>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</si>
  <si>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</si>
  <si>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</si>
  <si>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</si>
  <si>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</si>
  <si>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</si>
  <si>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</si>
  <si>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</si>
  <si>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</si>
  <si>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</si>
  <si>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</si>
  <si>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</si>
  <si>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</si>
  <si>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</si>
  <si>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Interinale</t>
  </si>
  <si>
    <t>L.S.U.</t>
  </si>
  <si>
    <t>CATEGORIA</t>
  </si>
  <si>
    <t>MACROCATEGORIA</t>
  </si>
  <si>
    <t>ALTRO</t>
  </si>
  <si>
    <t>UNIONI DI COMUNI</t>
  </si>
  <si>
    <t>NO</t>
  </si>
  <si>
    <t>Codice</t>
  </si>
  <si>
    <t>GESTIONE DEL PERSONALE</t>
  </si>
  <si>
    <t>TOTALE (*)</t>
  </si>
  <si>
    <t>INDIRIZZO POLITICO - ISTITUZIONALE</t>
  </si>
  <si>
    <t xml:space="preserve">  Area di intervento </t>
  </si>
  <si>
    <t>RELAZIONI CON ALTRI SOGGETTI PUBBLICI E PRIVATI</t>
  </si>
  <si>
    <t>FUNZIONAMENTO</t>
  </si>
  <si>
    <t>SERVIZI LEGALI</t>
  </si>
  <si>
    <t>SERVIZI ECONOMICO/FINANZIARI</t>
  </si>
  <si>
    <t>SISTEMI INFORMATIVI</t>
  </si>
  <si>
    <t>SERVIZI DI PIANIFICAZIONE E CONTROLLO</t>
  </si>
  <si>
    <t>SERVIZI DI SUPPORTO</t>
  </si>
  <si>
    <t>SERVIZI PER CONTO DELLO STATO, AUTORIZZATIVI E IMPOSITIVI</t>
  </si>
  <si>
    <t>STATO CIVILE E ANAGRAFE</t>
  </si>
  <si>
    <t>SERVIZIO ELETTORALE</t>
  </si>
  <si>
    <t>SERVIZI STATISTICI</t>
  </si>
  <si>
    <t>TRIBUTI</t>
  </si>
  <si>
    <t>AUTORIZZAZIONI, CONCESSIONI E PROVVIDENZE</t>
  </si>
  <si>
    <t>URBANISTICA</t>
  </si>
  <si>
    <t>SERVIZI EROGATI ALLA COLLETTIVITA'</t>
  </si>
  <si>
    <t>SICUREZZA URBANA, ATTIVITÀ DI POLIZIA LOCALE E SERVIZIO DI NOTIFICA</t>
  </si>
  <si>
    <t>PROMOZIONE E GESTIONE TUTELA AMBIENTALE</t>
  </si>
  <si>
    <t>LAVORI PUBBLICI</t>
  </si>
  <si>
    <t>SERVIZI IDRICI INTEGRATI</t>
  </si>
  <si>
    <t>RACCOLTA E SMALTIMENTO DI RIFIUTI</t>
  </si>
  <si>
    <t>GESTIONE CIMITERI, SERVIZI E TRASPORTI FUNEBRI</t>
  </si>
  <si>
    <t>GESTIONE SERVIZI VARI</t>
  </si>
  <si>
    <t>SERVIZI EROGATI ALLA PERSONA</t>
  </si>
  <si>
    <t>SERVIZI ASSISTENZIALI</t>
  </si>
  <si>
    <t>SERVIZI PER LA GESTIONE DEGLI ALLOGGI</t>
  </si>
  <si>
    <t>SERVIZI PER L’ISTRUZIONE E PER LA FORMAZIONE</t>
  </si>
  <si>
    <t>SERVIZI DI SUPPORTO ALL’ISTRUZIONE E ALLA FORMAZIONE</t>
  </si>
  <si>
    <t>SERVIZI PER LA CULTURA</t>
  </si>
  <si>
    <t>SERVIZI PER LO SPORT E LE ATTIVITA’ RICREATIVE</t>
  </si>
  <si>
    <t>N. delibere, decreti ed ordinanze adottati</t>
  </si>
  <si>
    <t>N. sedute del consiglio comunale</t>
  </si>
  <si>
    <t>N. convenzioni/accordi di programma</t>
  </si>
  <si>
    <t>N. accessi al sito web dell'Ente</t>
  </si>
  <si>
    <t>N. contatti ricevuti dall'URP (utenti, telefonate, mail)</t>
  </si>
  <si>
    <t>N. pareri legali espressi</t>
  </si>
  <si>
    <t>N. contenziosi avviati nell'anno</t>
  </si>
  <si>
    <t>N. variazioni di bilancio effettuate nell'anno</t>
  </si>
  <si>
    <t>N. contratti di acquisto stipulati (in forma pubblica ed in altre forme)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</si>
  <si>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</si>
  <si>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</si>
  <si>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</si>
  <si>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</si>
  <si>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sospensioni dal servizio con privazione della retribuzione da 11 giorni fino ad un massimo di 6 mesi (CCNL 11/4/08 )</t>
  </si>
  <si>
    <t>N. sospensioni dal servizio con privazione della retribuzione fino ad un massimo di 10 giorni (CCNL 11/4/08 - titolo ii)</t>
  </si>
  <si>
    <t>N. visite fiscali effettuate</t>
  </si>
  <si>
    <t>N. visite fiscali richieste</t>
  </si>
  <si>
    <t>N. incontri sindacali (contrattazione, concertazione, informazione)</t>
  </si>
  <si>
    <t>N. di postazioni di lavoro informatizzate al 31/12</t>
  </si>
  <si>
    <t>N. licenze software acquisite e rinnovate nell'anno</t>
  </si>
  <si>
    <t>Mese di approvazione del P.E.G. (indicare il numero corrispondente al mese)</t>
  </si>
  <si>
    <t>N. sedute del nucleo di valutazione</t>
  </si>
  <si>
    <t>N. atti protocollati in entrata</t>
  </si>
  <si>
    <t>N. atti protocollati in uscita</t>
  </si>
  <si>
    <t>Superficie delle sedi comunali in mq</t>
  </si>
  <si>
    <t>N. carte d'identità rilasciate, inclusi i rinnovi</t>
  </si>
  <si>
    <t>N. variazioni anagrafiche</t>
  </si>
  <si>
    <t>N. eventi registrati nel registro stato civile</t>
  </si>
  <si>
    <t>N. sezioni allestite nell'anno</t>
  </si>
  <si>
    <t>N. risposte ad adempimenti statistici</t>
  </si>
  <si>
    <t>N. cartelle esattoriali emesse</t>
  </si>
  <si>
    <t>N. posizioni tributarie</t>
  </si>
  <si>
    <t>N. autorizzazioni all’utilizzo di bene pubblico rilasciate nell’anno</t>
  </si>
  <si>
    <t>N. autorizzazioni per occupazione suolo rilasciate nell’anno</t>
  </si>
  <si>
    <t>N. autorizzazioni/licenze per attività commerciali, produttive, artigianali e di servizi rilasciate nell’anno</t>
  </si>
  <si>
    <t>N. piani commerciali generali elaborati e varianti di dettaglio</t>
  </si>
  <si>
    <t>N. piani di intervento e varianti sul trasporto pubblico</t>
  </si>
  <si>
    <t>N. piani attuativi di iniziativa pubblica e privata</t>
  </si>
  <si>
    <t>N. piani viabilistici generali e di dettaglio</t>
  </si>
  <si>
    <t>N. varianti generali e di dettaglio al P.R.G.</t>
  </si>
  <si>
    <t>N. regolamenti e ordinanze</t>
  </si>
  <si>
    <t>N. piani urbanistici approvati nell’anno</t>
  </si>
  <si>
    <t>N. varianti urbanistiche approvate nell’anno</t>
  </si>
  <si>
    <t>N. autorizzazioni e concessioni rilasciate</t>
  </si>
  <si>
    <t>N. licenze di abitabilità/agibilità rilasciate</t>
  </si>
  <si>
    <t>N. sanzioni ed ordinanze per opere difformi</t>
  </si>
  <si>
    <t>N verbali di contravvenzioni</t>
  </si>
  <si>
    <t>N. incidenti rilevati</t>
  </si>
  <si>
    <t>N. verbali di controllo redatti</t>
  </si>
  <si>
    <t>N. notifiche effettuate</t>
  </si>
  <si>
    <t>N. autorizzazioni rilasciate per scarico fognature</t>
  </si>
  <si>
    <t>N. ordinanze ed ingiunzioni per interventi di bonifica dei siti inquinati</t>
  </si>
  <si>
    <t>N. impianti depuratori idrici in funzione al 31/12</t>
  </si>
  <si>
    <t>N. opere pubbliche realizzate con collaudo effettuato al 31/12</t>
  </si>
  <si>
    <t>Estensione della rete stradale al 31/12 in km</t>
  </si>
  <si>
    <t>Superficie di verde pubblico gestito (ettari)</t>
  </si>
  <si>
    <t>N. procedimenti di esproprio avviati nell’anno</t>
  </si>
  <si>
    <t>Rete idrica: km</t>
  </si>
  <si>
    <t>Rete fognaria: km</t>
  </si>
  <si>
    <t>Rete di illuminazione pubblica: km</t>
  </si>
  <si>
    <t>Rete gas: km</t>
  </si>
  <si>
    <t>Tonnellate di rifiuti raccolti</t>
  </si>
  <si>
    <t>Percentuale di raccolta differenziata di rifiuti</t>
  </si>
  <si>
    <t>N. cimiteri</t>
  </si>
  <si>
    <t>Trasporto pubblico locale: km linee gestite</t>
  </si>
  <si>
    <t>N. farmacie comunali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</si>
  <si>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</si>
  <si>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</si>
  <si>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</si>
  <si>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</si>
  <si>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</si>
  <si>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</si>
  <si>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bambini iscritti negli asili nido e strutture similari (anche convenzionati)</t>
  </si>
  <si>
    <t>N. bambini iscritti scuole materne (anche convenzionate)</t>
  </si>
  <si>
    <t>N. alunni portatori di handicap assistiti</t>
  </si>
  <si>
    <t>N. alunni iscritti alle attività integrative</t>
  </si>
  <si>
    <t>N. pasti somministrati</t>
  </si>
  <si>
    <t>N. alunni trasportati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</si>
  <si>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</si>
  <si>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</si>
  <si>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</si>
  <si>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impianti sportivi (piscine, palestre, stadi)</t>
  </si>
  <si>
    <t>N. manifestazioni sportive (anche supporto e sostegno)</t>
  </si>
  <si>
    <t>N. strutture ricreative gestite</t>
  </si>
  <si>
    <t>N. punti di servizio di informazione turistica</t>
  </si>
  <si>
    <t>N. rimproveri verbali o scritti, multe di importo pari a 4 ore di retribuzione (CCNL 11/4/08)</t>
  </si>
  <si>
    <t>N. licenziamenti con preavviso (CCNL 11/4/08 - titolo II, capo I, art. 3, comma 7)</t>
  </si>
  <si>
    <t>N. licenziamenti senza preavviso (CCNL 11/4/08 - titolo II, capo I, art. 3, comma 8)</t>
  </si>
  <si>
    <t xml:space="preserve">  Area operativa / intervento </t>
  </si>
  <si>
    <t>018</t>
  </si>
  <si>
    <t>N. dipendenti dell’amministrazione che hanno partecipato nell’anno a corsi di formazione</t>
  </si>
  <si>
    <t>019</t>
  </si>
  <si>
    <t>N. giornate di formazione - ex d.lgs. 626/94</t>
  </si>
  <si>
    <t>1)</t>
  </si>
  <si>
    <t>Gli importi debbono essere comprensivi di IVA, se dovuta, ed espressi in euro</t>
  </si>
  <si>
    <t xml:space="preserve">Aziende speciali e
municipalizzate/ partecipate e controllate </t>
  </si>
  <si>
    <t>N. S.C.I.A. e D.I.A. ricevute</t>
  </si>
  <si>
    <t>NOTA: Per inserire eventuali chiarimenti relativi alla rilevazione occorre utilizzare il campo note presente in fondo alla schermata della tabella 18 della modalità web</t>
  </si>
  <si>
    <t>Alte specializzazioni in d.o.</t>
  </si>
  <si>
    <t>ASP</t>
  </si>
  <si>
    <t>NOTA: nella colonna Q vengono segnalati eventuali errori che potrebbero generare la SQUADRATURA 1  e/o scarti durante il caricamento in SICO del KIT EXCEL</t>
  </si>
  <si>
    <t>N. autorizzazioni all’utilizzo dell’acqua potabile</t>
  </si>
  <si>
    <t>N. progetti esecutivi approvati</t>
  </si>
  <si>
    <t>N. punti di accesso wi-fi pubblici</t>
  </si>
  <si>
    <t>N. Canili/Gattili</t>
  </si>
  <si>
    <t xml:space="preserve">Importi erogati per borse di studio, spese scolastiche e libri di testo </t>
  </si>
  <si>
    <t>NOTA: nella colonna H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</si>
  <si>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(*) Il totale di ciascuna riga deve essere pari a 100; valori differenti, che saranno segnalati nella colonna V, potrebbero generare scarti durante il caricamento in SICO del KIT EXCEL</t>
  </si>
  <si>
    <t>N. concessioni rilasciate nell'anno per la gestione e sfruttamento delle cave e torbiere</t>
  </si>
  <si>
    <t>ALTRI SERVIZI DI RETE / RETI WI FI</t>
  </si>
  <si>
    <t>N. aziende partecipate/speciali</t>
  </si>
  <si>
    <t>N. sedi comunali custodite/vigilate</t>
  </si>
  <si>
    <t>Superficie dei cimiteri in mq</t>
  </si>
  <si>
    <t>Importi erogati per provvidenze economiche, sovvenzioni e sussidi</t>
  </si>
  <si>
    <t>N. procedimenti disciplinari attivati nel corso dell’anno</t>
  </si>
  <si>
    <t>RALN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</si>
</sst>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b/>
      <sz val="14"/>
      <color indexed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7" borderId="1" applyNumberFormat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5" fillId="0" borderId="12" xfId="49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49" applyFont="1" applyBorder="1" applyAlignment="1" applyProtection="1">
      <alignment horizontal="center" vertical="center" wrapText="1"/>
      <protection/>
    </xf>
    <xf numFmtId="0" fontId="15" fillId="2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0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12" xfId="49" applyFont="1" applyBorder="1" applyAlignment="1" applyProtection="1" quotePrefix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 wrapText="1"/>
    </xf>
    <xf numFmtId="175" fontId="13" fillId="25" borderId="21" xfId="0" applyNumberFormat="1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75" fontId="13" fillId="25" borderId="24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38" fontId="19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8" borderId="25" xfId="0" applyFont="1" applyFill="1" applyBorder="1" applyAlignment="1">
      <alignment/>
    </xf>
    <xf numFmtId="0" fontId="6" fillId="8" borderId="26" xfId="0" applyFont="1" applyFill="1" applyBorder="1" applyAlignment="1">
      <alignment/>
    </xf>
    <xf numFmtId="0" fontId="6" fillId="8" borderId="27" xfId="0" applyFont="1" applyFill="1" applyBorder="1" applyAlignment="1">
      <alignment/>
    </xf>
    <xf numFmtId="0" fontId="13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5" fillId="0" borderId="0" xfId="49" applyFont="1" applyBorder="1" applyAlignment="1" applyProtection="1">
      <alignment horizontal="center" vertical="center" wrapText="1"/>
      <protection/>
    </xf>
    <xf numFmtId="0" fontId="15" fillId="0" borderId="0" xfId="49" applyFont="1" applyBorder="1" applyAlignment="1" applyProtection="1" quotePrefix="1">
      <alignment horizontal="center" vertical="center" wrapText="1"/>
      <protection/>
    </xf>
    <xf numFmtId="0" fontId="15" fillId="0" borderId="28" xfId="49" applyFont="1" applyBorder="1" applyAlignment="1" applyProtection="1">
      <alignment horizontal="center" vertical="center" wrapText="1"/>
      <protection/>
    </xf>
    <xf numFmtId="1" fontId="13" fillId="24" borderId="11" xfId="45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15" fillId="0" borderId="0" xfId="49" applyNumberFormat="1" applyFont="1" applyBorder="1" applyAlignment="1" applyProtection="1">
      <alignment horizontal="center" vertical="center" wrapText="1"/>
      <protection/>
    </xf>
    <xf numFmtId="49" fontId="24" fillId="0" borderId="0" xfId="49" applyNumberFormat="1" applyFont="1" applyBorder="1" applyAlignment="1" applyProtection="1">
      <alignment horizontal="center" vertical="center" wrapText="1"/>
      <protection/>
    </xf>
    <xf numFmtId="0" fontId="15" fillId="25" borderId="28" xfId="49" applyFont="1" applyFill="1" applyBorder="1" applyAlignment="1" applyProtection="1">
      <alignment horizontal="center" vertical="center" wrapText="1"/>
      <protection/>
    </xf>
    <xf numFmtId="0" fontId="6" fillId="8" borderId="29" xfId="0" applyFont="1" applyFill="1" applyBorder="1" applyAlignment="1">
      <alignment/>
    </xf>
    <xf numFmtId="0" fontId="11" fillId="8" borderId="26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1" fillId="8" borderId="30" xfId="0" applyFont="1" applyFill="1" applyBorder="1" applyAlignment="1">
      <alignment horizontal="right"/>
    </xf>
    <xf numFmtId="1" fontId="13" fillId="0" borderId="12" xfId="0" applyNumberFormat="1" applyFont="1" applyBorder="1" applyAlignment="1" applyProtection="1">
      <alignment vertical="center" wrapText="1"/>
      <protection locked="0"/>
    </xf>
    <xf numFmtId="0" fontId="6" fillId="8" borderId="31" xfId="0" applyFont="1" applyFill="1" applyBorder="1" applyAlignment="1">
      <alignment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" fontId="13" fillId="24" borderId="0" xfId="45" applyNumberFormat="1" applyFont="1" applyFill="1" applyBorder="1" applyAlignment="1" applyProtection="1">
      <alignment vertical="center" wrapText="1"/>
      <protection locked="0"/>
    </xf>
    <xf numFmtId="175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75" fontId="13" fillId="0" borderId="21" xfId="0" applyNumberFormat="1" applyFont="1" applyBorder="1" applyAlignment="1" applyProtection="1">
      <alignment vertical="center" wrapText="1"/>
      <protection locked="0"/>
    </xf>
    <xf numFmtId="175" fontId="13" fillId="0" borderId="24" xfId="0" applyNumberFormat="1" applyFont="1" applyBorder="1" applyAlignment="1" applyProtection="1">
      <alignment vertical="center" wrapText="1"/>
      <protection locked="0"/>
    </xf>
    <xf numFmtId="175" fontId="13" fillId="0" borderId="21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1" fontId="19" fillId="0" borderId="11" xfId="0" applyNumberFormat="1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0" borderId="35" xfId="49" applyFont="1" applyBorder="1" applyAlignment="1" applyProtection="1">
      <alignment horizontal="center" vertical="center" wrapText="1"/>
      <protection/>
    </xf>
    <xf numFmtId="0" fontId="15" fillId="0" borderId="36" xfId="49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6" fillId="8" borderId="30" xfId="0" applyFont="1" applyFill="1" applyBorder="1" applyAlignment="1">
      <alignment horizontal="left"/>
    </xf>
    <xf numFmtId="0" fontId="6" fillId="8" borderId="37" xfId="0" applyFont="1" applyFill="1" applyBorder="1" applyAlignment="1">
      <alignment horizontal="left"/>
    </xf>
    <xf numFmtId="0" fontId="14" fillId="0" borderId="38" xfId="49" applyFont="1" applyBorder="1" applyAlignment="1" applyProtection="1">
      <alignment horizontal="center" vertical="center" wrapText="1"/>
      <protection/>
    </xf>
    <xf numFmtId="0" fontId="14" fillId="0" borderId="39" xfId="49" applyFont="1" applyBorder="1" applyAlignment="1" applyProtection="1">
      <alignment horizontal="center" vertical="center" wrapText="1"/>
      <protection/>
    </xf>
    <xf numFmtId="0" fontId="15" fillId="0" borderId="40" xfId="49" applyFont="1" applyBorder="1" applyAlignment="1" applyProtection="1">
      <alignment horizontal="center" vertical="center" wrapText="1"/>
      <protection/>
    </xf>
    <xf numFmtId="0" fontId="15" fillId="0" borderId="41" xfId="49" applyFont="1" applyBorder="1" applyAlignment="1" applyProtection="1">
      <alignment horizontal="center" vertical="center" wrapText="1"/>
      <protection/>
    </xf>
    <xf numFmtId="0" fontId="6" fillId="8" borderId="26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44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15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6" fillId="8" borderId="43" xfId="0" applyFont="1" applyFill="1" applyBorder="1" applyAlignment="1">
      <alignment horizontal="left"/>
    </xf>
    <xf numFmtId="0" fontId="13" fillId="0" borderId="1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wrapText="1"/>
    </xf>
    <xf numFmtId="2" fontId="21" fillId="0" borderId="0" xfId="0" applyNumberFormat="1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20</xdr:col>
      <xdr:colOff>0</xdr:colOff>
      <xdr:row>1</xdr:row>
      <xdr:rowOff>285750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776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15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43200"/>
          <a:ext cx="10467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046797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9525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80010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5"/>
  <sheetViews>
    <sheetView showGridLines="0" zoomScalePageLayoutView="0" workbookViewId="0" topLeftCell="A1">
      <pane xSplit="2" ySplit="6" topLeftCell="E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3" sqref="F33"/>
    </sheetView>
  </sheetViews>
  <sheetFormatPr defaultColWidth="9.140625" defaultRowHeight="12.75"/>
  <cols>
    <col min="1" max="1" width="6.00390625" style="34" customWidth="1"/>
    <col min="2" max="2" width="20.7109375" style="1" customWidth="1"/>
    <col min="3" max="4" width="5.28125" style="1" hidden="1" customWidth="1"/>
    <col min="5" max="5" width="9.57421875" style="25" customWidth="1"/>
    <col min="6" max="7" width="8.8515625" style="25" customWidth="1"/>
    <col min="8" max="8" width="13.8515625" style="25" customWidth="1"/>
    <col min="9" max="12" width="8.8515625" style="25" customWidth="1"/>
    <col min="13" max="13" width="9.00390625" style="25" customWidth="1"/>
    <col min="14" max="15" width="8.8515625" style="1" customWidth="1"/>
    <col min="16" max="16" width="9.28125" style="1" customWidth="1"/>
    <col min="17" max="17" width="8.8515625" style="1" customWidth="1"/>
    <col min="18" max="18" width="9.28125" style="1" customWidth="1"/>
    <col min="19" max="20" width="8.8515625" style="1" customWidth="1"/>
    <col min="21" max="21" width="10.28125" style="1" hidden="1" customWidth="1"/>
    <col min="22" max="22" width="34.28125" style="1" bestFit="1" customWidth="1"/>
    <col min="23" max="16384" width="9.140625" style="1" customWidth="1"/>
  </cols>
  <sheetData>
    <row r="1" spans="1:20" ht="18.75" customHeight="1">
      <c r="A1" s="79"/>
      <c r="B1" s="79"/>
      <c r="C1" s="79"/>
      <c r="D1" s="79"/>
      <c r="E1" s="79"/>
      <c r="F1" s="79"/>
      <c r="G1" s="79"/>
      <c r="H1" s="79"/>
      <c r="I1" s="79"/>
      <c r="J1" s="80" t="s">
        <v>0</v>
      </c>
      <c r="K1" s="81">
        <v>2012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</row>
    <row r="3" spans="1:20" s="4" customFormat="1" ht="15" customHeight="1">
      <c r="A3" s="35" t="s">
        <v>50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50</v>
      </c>
      <c r="R3" s="10" t="s">
        <v>50</v>
      </c>
      <c r="S3" s="10"/>
      <c r="T3" s="10"/>
    </row>
    <row r="4" spans="1:20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36" customFormat="1" ht="27.75" customHeight="1" thickTop="1">
      <c r="A5" s="141" t="s">
        <v>84</v>
      </c>
      <c r="B5" s="145" t="s">
        <v>88</v>
      </c>
      <c r="C5" s="149" t="s">
        <v>22</v>
      </c>
      <c r="D5" s="150"/>
      <c r="E5" s="143" t="s">
        <v>23</v>
      </c>
      <c r="F5" s="143" t="s">
        <v>24</v>
      </c>
      <c r="G5" s="143" t="s">
        <v>25</v>
      </c>
      <c r="H5" s="143" t="s">
        <v>213</v>
      </c>
      <c r="I5" s="143" t="s">
        <v>26</v>
      </c>
      <c r="J5" s="38" t="s">
        <v>27</v>
      </c>
      <c r="K5" s="38" t="s">
        <v>27</v>
      </c>
      <c r="L5" s="143" t="s">
        <v>28</v>
      </c>
      <c r="M5" s="143" t="s">
        <v>29</v>
      </c>
      <c r="N5" s="143" t="s">
        <v>30</v>
      </c>
      <c r="O5" s="143" t="s">
        <v>82</v>
      </c>
      <c r="P5" s="143" t="s">
        <v>31</v>
      </c>
      <c r="Q5" s="143" t="s">
        <v>2</v>
      </c>
      <c r="R5" s="143" t="s">
        <v>63</v>
      </c>
      <c r="S5" s="143" t="s">
        <v>81</v>
      </c>
      <c r="T5" s="151" t="s">
        <v>86</v>
      </c>
    </row>
    <row r="6" spans="1:23" s="37" customFormat="1" ht="16.5" customHeight="1" thickBot="1">
      <c r="A6" s="142"/>
      <c r="B6" s="146"/>
      <c r="C6" s="28" t="s">
        <v>32</v>
      </c>
      <c r="D6" s="28" t="s">
        <v>83</v>
      </c>
      <c r="E6" s="144"/>
      <c r="F6" s="144"/>
      <c r="G6" s="144"/>
      <c r="H6" s="144"/>
      <c r="I6" s="144"/>
      <c r="J6" s="28" t="s">
        <v>33</v>
      </c>
      <c r="K6" s="59" t="s">
        <v>49</v>
      </c>
      <c r="L6" s="144"/>
      <c r="M6" s="144"/>
      <c r="N6" s="144"/>
      <c r="O6" s="144"/>
      <c r="P6" s="144"/>
      <c r="Q6" s="144"/>
      <c r="R6" s="144"/>
      <c r="S6" s="144"/>
      <c r="T6" s="152"/>
      <c r="U6" s="40"/>
      <c r="V6" s="40"/>
      <c r="W6" s="40"/>
    </row>
    <row r="7" spans="1:20" s="4" customFormat="1" ht="54" customHeight="1" hidden="1" thickTop="1">
      <c r="A7" s="86"/>
      <c r="B7" s="94"/>
      <c r="C7" s="88"/>
      <c r="D7" s="88"/>
      <c r="E7" s="95" t="s">
        <v>5</v>
      </c>
      <c r="F7" s="95" t="s">
        <v>6</v>
      </c>
      <c r="G7" s="95" t="s">
        <v>7</v>
      </c>
      <c r="H7" s="95" t="s">
        <v>8</v>
      </c>
      <c r="I7" s="95" t="s">
        <v>9</v>
      </c>
      <c r="J7" s="96" t="s">
        <v>10</v>
      </c>
      <c r="K7" s="96" t="s">
        <v>11</v>
      </c>
      <c r="L7" s="95" t="s">
        <v>12</v>
      </c>
      <c r="M7" s="95" t="s">
        <v>13</v>
      </c>
      <c r="N7" s="95" t="s">
        <v>14</v>
      </c>
      <c r="O7" s="95" t="s">
        <v>15</v>
      </c>
      <c r="P7" s="95" t="s">
        <v>16</v>
      </c>
      <c r="Q7" s="95" t="s">
        <v>17</v>
      </c>
      <c r="R7" s="95" t="s">
        <v>18</v>
      </c>
      <c r="S7" s="95" t="s">
        <v>19</v>
      </c>
      <c r="T7" s="97"/>
    </row>
    <row r="8" spans="1:23" s="37" customFormat="1" ht="16.5" customHeight="1" thickBot="1" thickTop="1">
      <c r="A8" s="86"/>
      <c r="B8" s="87"/>
      <c r="C8" s="88"/>
      <c r="D8" s="88"/>
      <c r="E8" s="88"/>
      <c r="F8" s="88"/>
      <c r="G8" s="88"/>
      <c r="H8" s="88"/>
      <c r="I8" s="88"/>
      <c r="J8" s="88"/>
      <c r="K8" s="89"/>
      <c r="L8" s="88"/>
      <c r="M8" s="88"/>
      <c r="N8" s="88"/>
      <c r="O8" s="88"/>
      <c r="P8" s="88"/>
      <c r="Q8" s="88"/>
      <c r="R8" s="88"/>
      <c r="S8" s="88"/>
      <c r="T8" s="90"/>
      <c r="U8" s="40"/>
      <c r="V8" s="40"/>
      <c r="W8" s="40"/>
    </row>
    <row r="9" spans="1:20" s="102" customFormat="1" ht="27.75" customHeight="1" thickTop="1">
      <c r="A9" s="82"/>
      <c r="B9" s="99" t="s">
        <v>36</v>
      </c>
      <c r="C9" s="153" t="s">
        <v>87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83"/>
      <c r="S9" s="83"/>
      <c r="T9" s="84"/>
    </row>
    <row r="10" spans="1:23" s="6" customFormat="1" ht="27.75" customHeight="1">
      <c r="A10" s="69" t="s">
        <v>36</v>
      </c>
      <c r="B10" s="29" t="s">
        <v>21</v>
      </c>
      <c r="C10" s="136" t="s">
        <v>50</v>
      </c>
      <c r="D10" s="136" t="s">
        <v>50</v>
      </c>
      <c r="E10" s="92">
        <v>100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70">
        <f>SUM(E10:S10)</f>
        <v>100</v>
      </c>
      <c r="U10" s="68" t="str">
        <f>$B$9&amp;A10</f>
        <v>001001</v>
      </c>
      <c r="V10" s="60">
        <f>IF(AND(T10&lt;&gt;0,T10&lt;&gt;100),"ATTENZIONE: IL TOTALE DEVE ESSERE =100","")</f>
      </c>
      <c r="W10" s="14"/>
    </row>
    <row r="11" spans="1:22" s="6" customFormat="1" ht="27.75" customHeight="1">
      <c r="A11" s="71" t="s">
        <v>37</v>
      </c>
      <c r="B11" s="22" t="s">
        <v>89</v>
      </c>
      <c r="C11" s="136" t="s">
        <v>50</v>
      </c>
      <c r="D11" s="136" t="s">
        <v>50</v>
      </c>
      <c r="E11" s="92">
        <v>100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70">
        <f>SUM(E11:S11)</f>
        <v>100</v>
      </c>
      <c r="U11" s="68" t="str">
        <f>$B$9&amp;A11</f>
        <v>001002</v>
      </c>
      <c r="V11" s="60">
        <f>IF(AND(T11&lt;&gt;0,T11&lt;&gt;100),"ATTENZIONE: IL TOTALE DEVE ESSERE =100","")</f>
      </c>
    </row>
    <row r="12" spans="1:22" ht="27.75" customHeight="1">
      <c r="A12" s="72" t="s">
        <v>38</v>
      </c>
      <c r="B12" s="30" t="s">
        <v>20</v>
      </c>
      <c r="C12" s="138"/>
      <c r="D12" s="138"/>
      <c r="E12" s="92">
        <v>90</v>
      </c>
      <c r="F12" s="92">
        <v>10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70">
        <f>SUM(E12:S12)</f>
        <v>100</v>
      </c>
      <c r="U12" s="68" t="str">
        <f>$B$9&amp;A12</f>
        <v>001003</v>
      </c>
      <c r="V12" s="60">
        <f>IF(AND(T12&lt;&gt;0,T12&lt;&gt;100),"ATTENZIONE: IL TOTALE DEVE ESSERE =100","")</f>
      </c>
    </row>
    <row r="13" spans="1:23" s="65" customFormat="1" ht="27.75" customHeight="1">
      <c r="A13" s="98"/>
      <c r="B13" s="103" t="s">
        <v>37</v>
      </c>
      <c r="C13" s="147" t="s">
        <v>90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  <c r="U13" s="25"/>
      <c r="V13" s="101"/>
      <c r="W13" s="101"/>
    </row>
    <row r="14" spans="1:22" s="6" customFormat="1" ht="27.75" customHeight="1">
      <c r="A14" s="71" t="s">
        <v>36</v>
      </c>
      <c r="B14" s="22" t="s">
        <v>91</v>
      </c>
      <c r="C14" s="136"/>
      <c r="D14" s="136"/>
      <c r="E14" s="92">
        <v>30</v>
      </c>
      <c r="F14" s="92">
        <v>70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70">
        <f aca="true" t="shared" si="0" ref="T14:T19">SUM(E14:S14)</f>
        <v>100</v>
      </c>
      <c r="U14" s="68" t="str">
        <f aca="true" t="shared" si="1" ref="U14:U19">$B$13&amp;A14</f>
        <v>002001</v>
      </c>
      <c r="V14" s="60">
        <f aca="true" t="shared" si="2" ref="V14:V19">IF(AND(T14&lt;&gt;0,T14&lt;&gt;100),"ATTENZIONE: IL TOTALE DEVE ESSERE =100","")</f>
      </c>
    </row>
    <row r="15" spans="1:22" s="6" customFormat="1" ht="27.75" customHeight="1">
      <c r="A15" s="71" t="s">
        <v>37</v>
      </c>
      <c r="B15" s="22" t="s">
        <v>92</v>
      </c>
      <c r="C15" s="136"/>
      <c r="D15" s="136"/>
      <c r="E15" s="92">
        <v>100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70">
        <f t="shared" si="0"/>
        <v>100</v>
      </c>
      <c r="U15" s="68" t="str">
        <f t="shared" si="1"/>
        <v>002002</v>
      </c>
      <c r="V15" s="60">
        <f t="shared" si="2"/>
      </c>
    </row>
    <row r="16" spans="1:22" s="5" customFormat="1" ht="27.75" customHeight="1">
      <c r="A16" s="71" t="s">
        <v>38</v>
      </c>
      <c r="B16" s="22" t="s">
        <v>85</v>
      </c>
      <c r="C16" s="136"/>
      <c r="D16" s="136"/>
      <c r="E16" s="92">
        <v>100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70">
        <f t="shared" si="0"/>
        <v>100</v>
      </c>
      <c r="U16" s="68" t="str">
        <f t="shared" si="1"/>
        <v>002003</v>
      </c>
      <c r="V16" s="60">
        <f t="shared" si="2"/>
      </c>
    </row>
    <row r="17" spans="1:22" ht="27.75" customHeight="1">
      <c r="A17" s="71" t="s">
        <v>39</v>
      </c>
      <c r="B17" s="22" t="s">
        <v>93</v>
      </c>
      <c r="C17" s="136"/>
      <c r="D17" s="136"/>
      <c r="E17" s="92">
        <v>30</v>
      </c>
      <c r="F17" s="92">
        <v>70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70">
        <f t="shared" si="0"/>
        <v>100</v>
      </c>
      <c r="U17" s="68" t="str">
        <f t="shared" si="1"/>
        <v>002004</v>
      </c>
      <c r="V17" s="60">
        <f t="shared" si="2"/>
      </c>
    </row>
    <row r="18" spans="1:22" s="5" customFormat="1" ht="27.75" customHeight="1">
      <c r="A18" s="71" t="s">
        <v>40</v>
      </c>
      <c r="B18" s="22" t="s">
        <v>94</v>
      </c>
      <c r="C18" s="136"/>
      <c r="D18" s="136"/>
      <c r="E18" s="92">
        <v>90</v>
      </c>
      <c r="F18" s="92">
        <v>10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70">
        <f t="shared" si="0"/>
        <v>100</v>
      </c>
      <c r="U18" s="68" t="str">
        <f t="shared" si="1"/>
        <v>002005</v>
      </c>
      <c r="V18" s="60">
        <f t="shared" si="2"/>
      </c>
    </row>
    <row r="19" spans="1:22" ht="27.75" customHeight="1">
      <c r="A19" s="71" t="s">
        <v>41</v>
      </c>
      <c r="B19" s="22" t="s">
        <v>95</v>
      </c>
      <c r="C19" s="136"/>
      <c r="D19" s="136"/>
      <c r="E19" s="92">
        <v>80</v>
      </c>
      <c r="F19" s="92">
        <v>20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70">
        <f t="shared" si="0"/>
        <v>100</v>
      </c>
      <c r="U19" s="68" t="str">
        <f t="shared" si="1"/>
        <v>002006</v>
      </c>
      <c r="V19" s="60">
        <f t="shared" si="2"/>
      </c>
    </row>
    <row r="20" spans="1:90" s="65" customFormat="1" ht="27.75" customHeight="1">
      <c r="A20" s="98"/>
      <c r="B20" s="103" t="s">
        <v>38</v>
      </c>
      <c r="C20" s="147" t="s">
        <v>96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</row>
    <row r="21" spans="1:23" s="3" customFormat="1" ht="27.75" customHeight="1">
      <c r="A21" s="69" t="s">
        <v>36</v>
      </c>
      <c r="B21" s="29" t="s">
        <v>97</v>
      </c>
      <c r="C21" s="135"/>
      <c r="D21" s="135"/>
      <c r="E21" s="92">
        <v>100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70">
        <f aca="true" t="shared" si="3" ref="T21:T26">SUM(E21:S21)</f>
        <v>100</v>
      </c>
      <c r="U21" s="68" t="str">
        <f aca="true" t="shared" si="4" ref="U21:U26">$B$20&amp;A21</f>
        <v>003001</v>
      </c>
      <c r="V21" s="60">
        <f aca="true" t="shared" si="5" ref="V21:V26">IF(AND(T21&lt;&gt;0,T21&lt;&gt;100),"ATTENZIONE: IL TOTALE DEVE ESSERE =100","")</f>
      </c>
      <c r="W21" s="21"/>
    </row>
    <row r="22" spans="1:23" s="6" customFormat="1" ht="27.75" customHeight="1">
      <c r="A22" s="69" t="s">
        <v>37</v>
      </c>
      <c r="B22" s="29" t="s">
        <v>98</v>
      </c>
      <c r="C22" s="136"/>
      <c r="D22" s="136"/>
      <c r="E22" s="92">
        <v>100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70">
        <f t="shared" si="3"/>
        <v>100</v>
      </c>
      <c r="U22" s="68" t="str">
        <f t="shared" si="4"/>
        <v>003002</v>
      </c>
      <c r="V22" s="60">
        <f t="shared" si="5"/>
      </c>
      <c r="W22" s="14"/>
    </row>
    <row r="23" spans="1:22" s="6" customFormat="1" ht="27.75" customHeight="1">
      <c r="A23" s="71" t="s">
        <v>38</v>
      </c>
      <c r="B23" s="22" t="s">
        <v>99</v>
      </c>
      <c r="C23" s="136"/>
      <c r="D23" s="136"/>
      <c r="E23" s="92">
        <v>100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0">
        <f t="shared" si="3"/>
        <v>100</v>
      </c>
      <c r="U23" s="68" t="str">
        <f t="shared" si="4"/>
        <v>003003</v>
      </c>
      <c r="V23" s="60">
        <f t="shared" si="5"/>
      </c>
    </row>
    <row r="24" spans="1:22" s="6" customFormat="1" ht="27.75" customHeight="1">
      <c r="A24" s="71" t="s">
        <v>39</v>
      </c>
      <c r="B24" s="22" t="s">
        <v>100</v>
      </c>
      <c r="C24" s="136"/>
      <c r="D24" s="136"/>
      <c r="E24" s="92">
        <v>80</v>
      </c>
      <c r="F24" s="92"/>
      <c r="G24" s="92">
        <v>20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70">
        <f t="shared" si="3"/>
        <v>100</v>
      </c>
      <c r="U24" s="68" t="str">
        <f t="shared" si="4"/>
        <v>003004</v>
      </c>
      <c r="V24" s="60">
        <f t="shared" si="5"/>
      </c>
    </row>
    <row r="25" spans="1:22" s="6" customFormat="1" ht="27.75" customHeight="1">
      <c r="A25" s="71" t="s">
        <v>40</v>
      </c>
      <c r="B25" s="22" t="s">
        <v>101</v>
      </c>
      <c r="C25" s="136"/>
      <c r="D25" s="136"/>
      <c r="E25" s="92">
        <v>100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70">
        <f t="shared" si="3"/>
        <v>100</v>
      </c>
      <c r="U25" s="68" t="str">
        <f t="shared" si="4"/>
        <v>003005</v>
      </c>
      <c r="V25" s="60">
        <f t="shared" si="5"/>
      </c>
    </row>
    <row r="26" spans="1:22" s="5" customFormat="1" ht="27.75" customHeight="1">
      <c r="A26" s="71" t="s">
        <v>41</v>
      </c>
      <c r="B26" s="22" t="s">
        <v>102</v>
      </c>
      <c r="C26" s="136"/>
      <c r="D26" s="136"/>
      <c r="E26" s="92">
        <v>80</v>
      </c>
      <c r="F26" s="92">
        <v>20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0">
        <f t="shared" si="3"/>
        <v>100</v>
      </c>
      <c r="U26" s="68" t="str">
        <f t="shared" si="4"/>
        <v>003006</v>
      </c>
      <c r="V26" s="60">
        <f t="shared" si="5"/>
      </c>
    </row>
    <row r="27" spans="1:90" s="65" customFormat="1" ht="27.75" customHeight="1">
      <c r="A27" s="98"/>
      <c r="B27" s="103" t="s">
        <v>39</v>
      </c>
      <c r="C27" s="147" t="s">
        <v>103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</row>
    <row r="28" spans="1:23" s="3" customFormat="1" ht="27.75" customHeight="1">
      <c r="A28" s="69" t="s">
        <v>36</v>
      </c>
      <c r="B28" s="29" t="s">
        <v>104</v>
      </c>
      <c r="C28" s="135"/>
      <c r="D28" s="135"/>
      <c r="E28" s="92">
        <v>100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70">
        <f aca="true" t="shared" si="6" ref="T28:T35">SUM(E28:S28)</f>
        <v>100</v>
      </c>
      <c r="U28" s="68" t="str">
        <f>$B$27&amp;A28</f>
        <v>004001</v>
      </c>
      <c r="V28" s="60">
        <f aca="true" t="shared" si="7" ref="V28:V35">IF(AND(T28&lt;&gt;0,T28&lt;&gt;100),"ATTENZIONE: IL TOTALE DEVE ESSERE =100","")</f>
      </c>
      <c r="W28" s="21"/>
    </row>
    <row r="29" spans="1:23" s="6" customFormat="1" ht="27.75" customHeight="1">
      <c r="A29" s="69" t="s">
        <v>37</v>
      </c>
      <c r="B29" s="29" t="s">
        <v>105</v>
      </c>
      <c r="C29" s="136"/>
      <c r="D29" s="136"/>
      <c r="E29" s="92">
        <v>80</v>
      </c>
      <c r="F29" s="92"/>
      <c r="G29" s="92">
        <v>10</v>
      </c>
      <c r="H29" s="92"/>
      <c r="I29" s="92"/>
      <c r="J29" s="92"/>
      <c r="K29" s="92"/>
      <c r="L29" s="92"/>
      <c r="M29" s="92">
        <v>10</v>
      </c>
      <c r="N29" s="92"/>
      <c r="O29" s="92"/>
      <c r="P29" s="92"/>
      <c r="Q29" s="92"/>
      <c r="R29" s="92"/>
      <c r="S29" s="92"/>
      <c r="T29" s="70">
        <f t="shared" si="6"/>
        <v>100</v>
      </c>
      <c r="U29" s="68" t="str">
        <f aca="true" t="shared" si="8" ref="U29:U35">$B$27&amp;A29</f>
        <v>004002</v>
      </c>
      <c r="V29" s="60">
        <f t="shared" si="7"/>
      </c>
      <c r="W29" s="14"/>
    </row>
    <row r="30" spans="1:22" s="6" customFormat="1" ht="27.75" customHeight="1">
      <c r="A30" s="71" t="s">
        <v>38</v>
      </c>
      <c r="B30" s="22" t="s">
        <v>106</v>
      </c>
      <c r="C30" s="136"/>
      <c r="D30" s="136"/>
      <c r="E30" s="92">
        <v>20</v>
      </c>
      <c r="F30" s="92"/>
      <c r="G30" s="92">
        <v>80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70">
        <f t="shared" si="6"/>
        <v>100</v>
      </c>
      <c r="U30" s="68" t="str">
        <f t="shared" si="8"/>
        <v>004003</v>
      </c>
      <c r="V30" s="60">
        <f t="shared" si="7"/>
      </c>
    </row>
    <row r="31" spans="1:22" s="6" customFormat="1" ht="27.75" customHeight="1">
      <c r="A31" s="71" t="s">
        <v>39</v>
      </c>
      <c r="B31" s="22" t="s">
        <v>107</v>
      </c>
      <c r="C31" s="136"/>
      <c r="D31" s="136"/>
      <c r="E31" s="92"/>
      <c r="F31" s="92">
        <v>90</v>
      </c>
      <c r="G31" s="92"/>
      <c r="H31" s="92"/>
      <c r="I31" s="92"/>
      <c r="J31" s="92"/>
      <c r="K31" s="92"/>
      <c r="L31" s="92"/>
      <c r="M31" s="92">
        <v>10</v>
      </c>
      <c r="N31" s="92"/>
      <c r="O31" s="92"/>
      <c r="P31" s="92"/>
      <c r="Q31" s="92"/>
      <c r="R31" s="92"/>
      <c r="S31" s="92"/>
      <c r="T31" s="70">
        <f t="shared" si="6"/>
        <v>100</v>
      </c>
      <c r="U31" s="68" t="str">
        <f t="shared" si="8"/>
        <v>004004</v>
      </c>
      <c r="V31" s="60">
        <f t="shared" si="7"/>
      </c>
    </row>
    <row r="32" spans="1:22" s="6" customFormat="1" ht="27.75" customHeight="1">
      <c r="A32" s="71" t="s">
        <v>40</v>
      </c>
      <c r="B32" s="22" t="s">
        <v>227</v>
      </c>
      <c r="C32" s="136"/>
      <c r="D32" s="136"/>
      <c r="E32" s="92"/>
      <c r="F32" s="92">
        <v>100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70">
        <f t="shared" si="6"/>
        <v>100</v>
      </c>
      <c r="U32" s="68" t="str">
        <f t="shared" si="8"/>
        <v>004005</v>
      </c>
      <c r="V32" s="60">
        <f t="shared" si="7"/>
      </c>
    </row>
    <row r="33" spans="1:22" s="6" customFormat="1" ht="27.75" customHeight="1">
      <c r="A33" s="71" t="s">
        <v>41</v>
      </c>
      <c r="B33" s="22" t="s">
        <v>108</v>
      </c>
      <c r="C33" s="136"/>
      <c r="D33" s="136"/>
      <c r="E33" s="92"/>
      <c r="F33" s="92"/>
      <c r="G33" s="92"/>
      <c r="H33" s="92"/>
      <c r="I33" s="92"/>
      <c r="J33" s="92"/>
      <c r="K33" s="92"/>
      <c r="L33" s="92"/>
      <c r="M33" s="92">
        <v>100</v>
      </c>
      <c r="N33" s="92"/>
      <c r="O33" s="92"/>
      <c r="P33" s="92"/>
      <c r="Q33" s="92"/>
      <c r="R33" s="92"/>
      <c r="S33" s="92"/>
      <c r="T33" s="70">
        <f t="shared" si="6"/>
        <v>100</v>
      </c>
      <c r="U33" s="68" t="str">
        <f t="shared" si="8"/>
        <v>004006</v>
      </c>
      <c r="V33" s="60">
        <f t="shared" si="7"/>
      </c>
    </row>
    <row r="34" spans="1:22" s="5" customFormat="1" ht="27.75" customHeight="1">
      <c r="A34" s="71" t="s">
        <v>42</v>
      </c>
      <c r="B34" s="22" t="s">
        <v>109</v>
      </c>
      <c r="C34" s="136"/>
      <c r="D34" s="136"/>
      <c r="E34" s="92">
        <v>50</v>
      </c>
      <c r="F34" s="92">
        <v>50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70">
        <f t="shared" si="6"/>
        <v>100</v>
      </c>
      <c r="U34" s="68" t="str">
        <f t="shared" si="8"/>
        <v>004007</v>
      </c>
      <c r="V34" s="60">
        <f t="shared" si="7"/>
      </c>
    </row>
    <row r="35" spans="1:22" s="5" customFormat="1" ht="27.75" customHeight="1">
      <c r="A35" s="71" t="s">
        <v>43</v>
      </c>
      <c r="B35" s="22" t="s">
        <v>110</v>
      </c>
      <c r="C35" s="136"/>
      <c r="D35" s="13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70">
        <f t="shared" si="6"/>
        <v>0</v>
      </c>
      <c r="U35" s="68" t="str">
        <f t="shared" si="8"/>
        <v>004008</v>
      </c>
      <c r="V35" s="60">
        <f t="shared" si="7"/>
      </c>
    </row>
    <row r="36" spans="1:90" s="65" customFormat="1" ht="27.75" customHeight="1">
      <c r="A36" s="98"/>
      <c r="B36" s="103" t="s">
        <v>40</v>
      </c>
      <c r="C36" s="147" t="s">
        <v>111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</row>
    <row r="37" spans="1:23" s="3" customFormat="1" ht="27.75" customHeight="1">
      <c r="A37" s="69" t="s">
        <v>36</v>
      </c>
      <c r="B37" s="29" t="s">
        <v>112</v>
      </c>
      <c r="C37" s="135"/>
      <c r="D37" s="135"/>
      <c r="E37" s="92">
        <v>50</v>
      </c>
      <c r="F37" s="92">
        <v>50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70">
        <f aca="true" t="shared" si="9" ref="T37:T42">SUM(E37:S37)</f>
        <v>100</v>
      </c>
      <c r="U37" s="68" t="str">
        <f aca="true" t="shared" si="10" ref="U37:U42">$B$36&amp;A37</f>
        <v>005001</v>
      </c>
      <c r="V37" s="60">
        <f aca="true" t="shared" si="11" ref="V37:V42">IF(AND(T37&lt;&gt;0,T37&lt;&gt;100),"ATTENZIONE: IL TOTALE DEVE ESSERE =100","")</f>
      </c>
      <c r="W37" s="21"/>
    </row>
    <row r="38" spans="1:23" s="6" customFormat="1" ht="27.75" customHeight="1">
      <c r="A38" s="69" t="s">
        <v>37</v>
      </c>
      <c r="B38" s="29" t="s">
        <v>113</v>
      </c>
      <c r="C38" s="136"/>
      <c r="D38" s="136"/>
      <c r="E38" s="92">
        <v>100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70">
        <f t="shared" si="9"/>
        <v>100</v>
      </c>
      <c r="U38" s="68" t="str">
        <f t="shared" si="10"/>
        <v>005002</v>
      </c>
      <c r="V38" s="60">
        <f t="shared" si="11"/>
      </c>
      <c r="W38" s="14"/>
    </row>
    <row r="39" spans="1:22" s="6" customFormat="1" ht="27.75" customHeight="1">
      <c r="A39" s="71" t="s">
        <v>38</v>
      </c>
      <c r="B39" s="22" t="s">
        <v>114</v>
      </c>
      <c r="C39" s="136"/>
      <c r="D39" s="136"/>
      <c r="E39" s="92"/>
      <c r="F39" s="92"/>
      <c r="G39" s="92"/>
      <c r="H39" s="92"/>
      <c r="I39" s="92">
        <v>100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70">
        <f t="shared" si="9"/>
        <v>100</v>
      </c>
      <c r="U39" s="68" t="str">
        <f t="shared" si="10"/>
        <v>005003</v>
      </c>
      <c r="V39" s="60">
        <f t="shared" si="11"/>
      </c>
    </row>
    <row r="40" spans="1:22" s="6" customFormat="1" ht="27.75" customHeight="1">
      <c r="A40" s="71" t="s">
        <v>39</v>
      </c>
      <c r="B40" s="22" t="s">
        <v>115</v>
      </c>
      <c r="C40" s="136"/>
      <c r="D40" s="136"/>
      <c r="E40" s="92">
        <v>10</v>
      </c>
      <c r="F40" s="92">
        <v>90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70">
        <f t="shared" si="9"/>
        <v>100</v>
      </c>
      <c r="U40" s="68" t="str">
        <f t="shared" si="10"/>
        <v>005004</v>
      </c>
      <c r="V40" s="60">
        <f t="shared" si="11"/>
      </c>
    </row>
    <row r="41" spans="1:22" s="6" customFormat="1" ht="27.75" customHeight="1">
      <c r="A41" s="71" t="s">
        <v>40</v>
      </c>
      <c r="B41" s="22" t="s">
        <v>116</v>
      </c>
      <c r="C41" s="136"/>
      <c r="D41" s="136"/>
      <c r="E41" s="92">
        <v>100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70">
        <f t="shared" si="9"/>
        <v>100</v>
      </c>
      <c r="U41" s="68" t="str">
        <f t="shared" si="10"/>
        <v>005005</v>
      </c>
      <c r="V41" s="60">
        <f t="shared" si="11"/>
      </c>
    </row>
    <row r="42" spans="1:22" ht="27.75" customHeight="1" thickBot="1">
      <c r="A42" s="73" t="s">
        <v>41</v>
      </c>
      <c r="B42" s="74" t="s">
        <v>117</v>
      </c>
      <c r="C42" s="137"/>
      <c r="D42" s="137"/>
      <c r="E42" s="104">
        <v>50</v>
      </c>
      <c r="F42" s="104"/>
      <c r="G42" s="104"/>
      <c r="H42" s="104"/>
      <c r="I42" s="104"/>
      <c r="J42" s="104"/>
      <c r="K42" s="104"/>
      <c r="L42" s="104">
        <v>50</v>
      </c>
      <c r="M42" s="104"/>
      <c r="N42" s="104"/>
      <c r="O42" s="104"/>
      <c r="P42" s="104"/>
      <c r="Q42" s="104"/>
      <c r="R42" s="104"/>
      <c r="S42" s="104"/>
      <c r="T42" s="75">
        <f t="shared" si="9"/>
        <v>100</v>
      </c>
      <c r="U42" s="68" t="str">
        <f t="shared" si="10"/>
        <v>005006</v>
      </c>
      <c r="V42" s="60">
        <f t="shared" si="11"/>
      </c>
    </row>
    <row r="43" ht="16.5" hidden="1" thickTop="1">
      <c r="T43" s="115">
        <f>SUM(T10:T12,T14:T19,T21:T26,T28:T35,T37:T42)</f>
        <v>2800</v>
      </c>
    </row>
    <row r="44" ht="24.75" customHeight="1" thickTop="1">
      <c r="A44" s="58" t="s">
        <v>225</v>
      </c>
    </row>
    <row r="45" spans="1:14" ht="39" customHeight="1">
      <c r="A45" s="139" t="s">
        <v>215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</sheetData>
  <sheetProtection password="EA98" sheet="1" formatColumns="0" selectLockedCells="1"/>
  <mergeCells count="22">
    <mergeCell ref="C20:T20"/>
    <mergeCell ref="C36:T36"/>
    <mergeCell ref="C27:T27"/>
    <mergeCell ref="G5:G6"/>
    <mergeCell ref="T5:T6"/>
    <mergeCell ref="R5:R6"/>
    <mergeCell ref="C9:Q9"/>
    <mergeCell ref="N5:N6"/>
    <mergeCell ref="P5:P6"/>
    <mergeCell ref="S5:S6"/>
    <mergeCell ref="O5:O6"/>
    <mergeCell ref="M5:M6"/>
    <mergeCell ref="C13:T13"/>
    <mergeCell ref="Q5:Q6"/>
    <mergeCell ref="I5:I6"/>
    <mergeCell ref="C5:D5"/>
    <mergeCell ref="E5:E6"/>
    <mergeCell ref="A5:A6"/>
    <mergeCell ref="F5:F6"/>
    <mergeCell ref="B5:B6"/>
    <mergeCell ref="L5:L6"/>
    <mergeCell ref="H5:H6"/>
  </mergeCells>
  <dataValidations count="4">
    <dataValidation type="whole" allowBlank="1" showInputMessage="1" showErrorMessage="1" errorTitle="Dato immesso non valido" error="INSERIRE SOLO VALORI NUMERICI INTERI, VALORE MAX 100" sqref="E37:S42">
      <formula1>0</formula1>
      <formula2>100</formula2>
    </dataValidation>
    <dataValidation type="whole" allowBlank="1" showInputMessage="1" showErrorMessage="1" errorTitle="Dato immesso non valido" error="INSERIRE SOLO VALORI NUMERICI INTERI, VALORE MAX 100" sqref="E28:S35">
      <formula1>0</formula1>
      <formula2>100</formula2>
    </dataValidation>
    <dataValidation type="whole" allowBlank="1" showInputMessage="1" showErrorMessage="1" errorTitle="Dato immesso non valido" error="INSERIRE SOLO VALORI NUMERICI INTERI, VALORE MAX 100" sqref="E21:S26">
      <formula1>0</formula1>
      <formula2>100</formula2>
    </dataValidation>
    <dataValidation type="whole" allowBlank="1" showInputMessage="1" showErrorMessage="1" errorTitle="Dato immesso non valido" error="INSERIRE SOLO VALORI NUMERICI INTERI, VALORE MAX 100" sqref="E10:S12 E14:S19">
      <formula1>0</formula1>
      <formula2>100</formula2>
    </dataValidation>
  </dataValidations>
  <printOptions horizontalCentered="1"/>
  <pageMargins left="0.3" right="0.3" top="0.38" bottom="0.31" header="7.76" footer="0.5118110236220472"/>
  <pageSetup orientation="landscape" pageOrder="overThenDown" paperSize="9" scale="80" r:id="rId2"/>
  <headerFooter alignWithMargins="0">
    <oddFooter>&amp;CPagina &amp;P di &amp;N</oddFooter>
  </headerFooter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0"/>
  <sheetViews>
    <sheetView showGridLines="0" zoomScalePageLayoutView="0"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46" sqref="J46"/>
    </sheetView>
  </sheetViews>
  <sheetFormatPr defaultColWidth="9.140625" defaultRowHeight="12.75"/>
  <cols>
    <col min="1" max="1" width="7.00390625" style="34" customWidth="1"/>
    <col min="2" max="2" width="26.7109375" style="1" customWidth="1"/>
    <col min="3" max="8" width="8.8515625" style="1" customWidth="1"/>
    <col min="9" max="10" width="11.421875" style="1" customWidth="1"/>
    <col min="11" max="13" width="9.8515625" style="1" customWidth="1"/>
    <col min="14" max="15" width="8.8515625" style="1" customWidth="1"/>
    <col min="16" max="16" width="11.421875" style="1" hidden="1" customWidth="1"/>
    <col min="17" max="17" width="57.7109375" style="1" customWidth="1"/>
    <col min="18" max="18" width="11.7109375" style="1" customWidth="1"/>
    <col min="19" max="16384" width="9.140625" style="1" customWidth="1"/>
  </cols>
  <sheetData>
    <row r="1" spans="1:15" s="2" customFormat="1" ht="22.5" customHeight="1">
      <c r="A1" s="154" t="str">
        <f>"ANNO "&amp;'T18'!$K$1</f>
        <v>ANNO 2012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6" s="2" customFormat="1" ht="29.25" customHeight="1">
      <c r="A2" s="77"/>
      <c r="B2" s="32"/>
      <c r="C2" s="31"/>
      <c r="D2" s="31"/>
      <c r="F2" s="42"/>
    </row>
    <row r="3" spans="1:16" s="2" customFormat="1" ht="30" customHeight="1" thickBot="1">
      <c r="A3" s="31"/>
      <c r="B3" s="116"/>
      <c r="C3" s="163" t="str">
        <f>IF(AND(O47&lt;&gt;0,'T18'!T43=0),"ATTENZIONE! PRIMA DI INSERIRE DATI IN QUESTA TABELLA OCCORRE COMPILARE LA T18"," ")</f>
        <v> 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85"/>
    </row>
    <row r="4" spans="1:16" s="48" customFormat="1" ht="21" customHeight="1">
      <c r="A4" s="161" t="str">
        <f>IF($H$4="","INSERIRE IL CODICE CONTRATTO ==&gt; ",(IF(AND($H$4&lt;&gt;"RALN",$H$4&lt;&gt;"RESI",$H$4&lt;&gt;"REVA",$H$4&lt;&gt;"REFR",$H$4&lt;&gt;"PRTN",$H$4&lt;&gt;"PRBZ"),"ATTENZIONE: CODICE CONTRATTO NON VALIDO! ","Codice contratto: ")))</f>
        <v>Codice contratto: </v>
      </c>
      <c r="B4" s="161"/>
      <c r="C4" s="161"/>
      <c r="D4" s="161"/>
      <c r="E4" s="161"/>
      <c r="F4" s="161"/>
      <c r="G4" s="162"/>
      <c r="H4" s="106" t="s">
        <v>233</v>
      </c>
      <c r="I4" s="156"/>
      <c r="J4" s="157"/>
      <c r="K4" s="157"/>
      <c r="L4" s="157"/>
      <c r="M4" s="157"/>
      <c r="N4" s="157"/>
      <c r="O4" s="157"/>
      <c r="P4" s="76"/>
    </row>
    <row r="5" spans="1:16" s="4" customFormat="1" ht="18.75" customHeight="1" hidden="1">
      <c r="A5" s="108"/>
      <c r="B5" s="109"/>
      <c r="C5" s="67" t="s">
        <v>51</v>
      </c>
      <c r="D5" s="67" t="s">
        <v>217</v>
      </c>
      <c r="E5" s="67" t="s">
        <v>52</v>
      </c>
      <c r="F5" s="67" t="s">
        <v>53</v>
      </c>
      <c r="G5" s="67" t="s">
        <v>54</v>
      </c>
      <c r="H5" s="67" t="s">
        <v>55</v>
      </c>
      <c r="I5" s="110" t="s">
        <v>56</v>
      </c>
      <c r="J5" s="110" t="s">
        <v>57</v>
      </c>
      <c r="K5" s="110" t="s">
        <v>58</v>
      </c>
      <c r="L5" s="110" t="s">
        <v>59</v>
      </c>
      <c r="M5" s="110" t="s">
        <v>60</v>
      </c>
      <c r="N5" s="110" t="s">
        <v>61</v>
      </c>
      <c r="O5" s="110" t="s">
        <v>62</v>
      </c>
      <c r="P5" s="107"/>
    </row>
    <row r="6" spans="1:16" s="4" customFormat="1" ht="15.75">
      <c r="A6" s="155" t="s">
        <v>80</v>
      </c>
      <c r="B6" s="155"/>
      <c r="C6" s="158" t="s">
        <v>64</v>
      </c>
      <c r="D6" s="160"/>
      <c r="E6" s="155" t="s">
        <v>65</v>
      </c>
      <c r="F6" s="155"/>
      <c r="G6" s="155"/>
      <c r="H6" s="155"/>
      <c r="I6" s="158" t="s">
        <v>66</v>
      </c>
      <c r="J6" s="159"/>
      <c r="K6" s="160"/>
      <c r="L6" s="155" t="s">
        <v>74</v>
      </c>
      <c r="M6" s="155"/>
      <c r="N6" s="155"/>
      <c r="O6" s="155"/>
      <c r="P6" s="47"/>
    </row>
    <row r="7" spans="1:15" s="33" customFormat="1" ht="36" customHeight="1">
      <c r="A7" s="165" t="s">
        <v>79</v>
      </c>
      <c r="B7" s="165"/>
      <c r="C7" s="46" t="s">
        <v>1</v>
      </c>
      <c r="D7" s="46" t="s">
        <v>216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6" t="s">
        <v>75</v>
      </c>
      <c r="M7" s="46" t="s">
        <v>76</v>
      </c>
      <c r="N7" s="46" t="s">
        <v>77</v>
      </c>
      <c r="O7" s="46" t="s">
        <v>78</v>
      </c>
    </row>
    <row r="8" spans="1:16" s="53" customFormat="1" ht="45" customHeight="1">
      <c r="A8" s="166"/>
      <c r="B8" s="167"/>
      <c r="C8" s="50"/>
      <c r="D8" s="50">
        <f>IF(OR($H$4="RESI",$H$4="REFR",$H$4="REVA",$H$4="PRBZ",$H$4="PRTN"),(IF(D10&gt;0,"ATTENZIONE:LA COLONNA NON VA COMPILATA","NON COMPILARE")),"")</f>
      </c>
      <c r="E8" s="50"/>
      <c r="F8" s="51"/>
      <c r="G8" s="51"/>
      <c r="H8" s="51"/>
      <c r="I8" s="50">
        <f>IF(OR($H$4="REVA",$H$4="PRBZ",$H$4="PRTN"),(IF(I10&gt;0,"ATTENZIONE:LA COLONNA NON VA COMPILATA","NON COMPILARE")),"")</f>
      </c>
      <c r="J8" s="50">
        <f>IF(OR($H$4="RESI",$H$4="PRTN"),(IF(J10&gt;0,"ATTENZIONE:LA COLONNA NON VA COMPILATA","NON COMPILARE")),"")</f>
      </c>
      <c r="K8" s="51"/>
      <c r="L8" s="51"/>
      <c r="M8" s="51"/>
      <c r="N8" s="51"/>
      <c r="O8" s="51"/>
      <c r="P8" s="52"/>
    </row>
    <row r="9" spans="1:16" s="57" customFormat="1" ht="10.5" customHeight="1" hidden="1">
      <c r="A9" s="166"/>
      <c r="B9" s="167"/>
      <c r="C9" s="54"/>
      <c r="D9" s="54"/>
      <c r="E9" s="54"/>
      <c r="F9" s="55"/>
      <c r="G9" s="55"/>
      <c r="H9" s="55"/>
      <c r="I9" s="54"/>
      <c r="J9" s="54"/>
      <c r="K9" s="55"/>
      <c r="L9" s="55"/>
      <c r="M9" s="55"/>
      <c r="N9" s="55"/>
      <c r="O9" s="55"/>
      <c r="P9" s="56"/>
    </row>
    <row r="10" spans="1:16" s="57" customFormat="1" ht="21" customHeight="1" hidden="1">
      <c r="A10" s="49"/>
      <c r="B10" s="49"/>
      <c r="C10" s="54"/>
      <c r="D10" s="140">
        <f>SUM(D14:D46)</f>
        <v>0</v>
      </c>
      <c r="E10" s="54"/>
      <c r="F10" s="55"/>
      <c r="G10" s="55"/>
      <c r="H10" s="55"/>
      <c r="I10" s="78">
        <f>SUM(I14:I46)</f>
        <v>0</v>
      </c>
      <c r="J10" s="78">
        <f>SUM(J14:J46)</f>
        <v>1600</v>
      </c>
      <c r="K10" s="55"/>
      <c r="L10" s="55"/>
      <c r="M10" s="55"/>
      <c r="N10" s="55"/>
      <c r="O10" s="55"/>
      <c r="P10" s="56"/>
    </row>
    <row r="11" spans="1:15" s="33" customFormat="1" ht="16.5" customHeight="1">
      <c r="A11" s="41" t="s">
        <v>84</v>
      </c>
      <c r="B11" s="41" t="s">
        <v>88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3</v>
      </c>
      <c r="J11" s="43" t="s">
        <v>3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</row>
    <row r="12" spans="1:15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s="8" customFormat="1" ht="19.5" customHeight="1">
      <c r="A13" s="105"/>
      <c r="B13" s="103" t="str">
        <f>'T18'!B9</f>
        <v>001</v>
      </c>
      <c r="C13" s="147" t="s">
        <v>87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68"/>
    </row>
    <row r="14" spans="1:19" s="6" customFormat="1" ht="22.5" customHeight="1">
      <c r="A14" s="45" t="str">
        <f>'T18'!A10</f>
        <v>001</v>
      </c>
      <c r="B14" s="111" t="str">
        <f>'T18'!B10</f>
        <v>INDIRIZZO POLITICO</v>
      </c>
      <c r="C14" s="91"/>
      <c r="D14" s="91"/>
      <c r="E14" s="91">
        <v>260</v>
      </c>
      <c r="F14" s="91">
        <v>860</v>
      </c>
      <c r="G14" s="91">
        <v>310</v>
      </c>
      <c r="H14" s="91"/>
      <c r="I14" s="91"/>
      <c r="J14" s="91"/>
      <c r="K14" s="91"/>
      <c r="L14" s="91"/>
      <c r="M14" s="91"/>
      <c r="N14" s="91"/>
      <c r="O14" s="91"/>
      <c r="P14" s="68" t="str">
        <f>$B$13&amp;A14</f>
        <v>001001</v>
      </c>
      <c r="Q14" s="60">
        <f>IF('T18'!E10&gt;0,IF(SUM('T19'!C14:O14)=0,"ATTENZIONE: DEVE ESSERE COMPILATA ALMENO UNA CATEGORIA",""),IF(AND('T18'!$T$43&lt;&gt;0,SUM('T19'!C14:O14)&gt;0,'T18'!E10=0),"ATTENZIONE: NON SONO STATI DICHIARATI INTERVENTI IN ECONOMIA DIRETTA IN T18",""))</f>
      </c>
      <c r="R14" s="14"/>
      <c r="S14" s="14"/>
    </row>
    <row r="15" spans="1:17" s="6" customFormat="1" ht="22.5" customHeight="1">
      <c r="A15" s="45" t="str">
        <f>'T18'!A11</f>
        <v>002</v>
      </c>
      <c r="B15" s="111" t="str">
        <f>'T18'!B11</f>
        <v>RELAZIONI CON ALTRI SOGGETTI PUBBLICI E PRIVATI</v>
      </c>
      <c r="C15" s="91"/>
      <c r="D15" s="91"/>
      <c r="E15" s="91">
        <v>60</v>
      </c>
      <c r="F15" s="91">
        <v>150</v>
      </c>
      <c r="G15" s="91"/>
      <c r="H15" s="91"/>
      <c r="I15" s="91"/>
      <c r="J15" s="91"/>
      <c r="K15" s="91"/>
      <c r="L15" s="91"/>
      <c r="M15" s="91"/>
      <c r="N15" s="91"/>
      <c r="O15" s="91"/>
      <c r="P15" s="68" t="str">
        <f>$B$13&amp;A15</f>
        <v>001002</v>
      </c>
      <c r="Q15" s="60">
        <f>IF('T18'!E11&gt;0,IF(SUM('T19'!C15:O15)=0,"ATTENZIONE: DEVE ESSERE COMPILATA ALMENO UNA CATEGORIA",""),IF(AND('T18'!$T$43&lt;&gt;0,SUM('T19'!C15:O15)&gt;0,'T18'!E11=0),"ATTENZIONE: NON SONO STATI DICHIARATI INTERVENTI IN ECONOMIA DIRETTA IN T18",""))</f>
      </c>
    </row>
    <row r="16" spans="1:17" s="6" customFormat="1" ht="22.5" customHeight="1">
      <c r="A16" s="45" t="str">
        <f>'T18'!A12</f>
        <v>003</v>
      </c>
      <c r="B16" s="111" t="str">
        <f>'T18'!B12</f>
        <v>RAPPORTI CON L'ESTERNO</v>
      </c>
      <c r="C16" s="91"/>
      <c r="D16" s="91"/>
      <c r="E16" s="91">
        <v>580</v>
      </c>
      <c r="F16" s="91">
        <v>3630</v>
      </c>
      <c r="G16" s="91">
        <v>920</v>
      </c>
      <c r="H16" s="91"/>
      <c r="I16" s="91"/>
      <c r="J16" s="91"/>
      <c r="K16" s="91"/>
      <c r="L16" s="91"/>
      <c r="M16" s="91"/>
      <c r="N16" s="91"/>
      <c r="O16" s="91"/>
      <c r="P16" s="68" t="str">
        <f>$B$13&amp;A16</f>
        <v>001003</v>
      </c>
      <c r="Q16" s="60">
        <f>IF('T18'!E12&gt;0,IF(SUM('T19'!C16:O16)=0,"ATTENZIONE: DEVE ESSERE COMPILATA ALMENO UNA CATEGORIA",""),IF(AND('T18'!$T$43&lt;&gt;0,SUM('T19'!C16:O16)&gt;0,'T18'!E12=0),"ATTENZIONE: NON SONO STATI DICHIARATI INTERVENTI IN ECONOMIA DIRETTA IN T18",""))</f>
      </c>
    </row>
    <row r="17" spans="1:15" s="8" customFormat="1" ht="19.5" customHeight="1">
      <c r="A17" s="105"/>
      <c r="B17" s="103" t="str">
        <f>'T18'!B13</f>
        <v>002</v>
      </c>
      <c r="C17" s="147" t="s">
        <v>90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68"/>
    </row>
    <row r="18" spans="1:19" s="6" customFormat="1" ht="22.5" customHeight="1">
      <c r="A18" s="45" t="str">
        <f>'T18'!A14</f>
        <v>001</v>
      </c>
      <c r="B18" s="111" t="str">
        <f>'T18'!B14</f>
        <v>SERVIZI LEGALI</v>
      </c>
      <c r="C18" s="91"/>
      <c r="D18" s="91"/>
      <c r="E18" s="91">
        <v>70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68" t="str">
        <f aca="true" t="shared" si="0" ref="P18:P23">$B$17&amp;A18</f>
        <v>002001</v>
      </c>
      <c r="Q18" s="60">
        <f>IF('T18'!E14&gt;0,IF(SUM('T19'!C18:O18)=0,"ATTENZIONE: DEVE ESSERE COMPILATA ALMENO UNA CATEGORIA",""),IF(AND('T18'!$T$43&lt;&gt;0,SUM('T19'!C18:O18)&gt;0,'T18'!E14=0),"ATTENZIONE: NON SONO STATI DICHIARATI INTERVENTI IN ECONOMIA DIRETTA IN T18",""))</f>
      </c>
      <c r="R18" s="14"/>
      <c r="S18" s="14"/>
    </row>
    <row r="19" spans="1:17" s="6" customFormat="1" ht="22.5" customHeight="1">
      <c r="A19" s="45" t="str">
        <f>'T18'!A15</f>
        <v>002</v>
      </c>
      <c r="B19" s="111" t="str">
        <f>'T18'!B15</f>
        <v>SERVIZI ECONOMICO/FINANZIARI</v>
      </c>
      <c r="C19" s="91"/>
      <c r="D19" s="91"/>
      <c r="E19" s="91">
        <v>1250</v>
      </c>
      <c r="F19" s="91">
        <v>3360</v>
      </c>
      <c r="G19" s="91">
        <v>140</v>
      </c>
      <c r="H19" s="91"/>
      <c r="I19" s="91"/>
      <c r="J19" s="91"/>
      <c r="K19" s="91"/>
      <c r="L19" s="91"/>
      <c r="M19" s="91"/>
      <c r="N19" s="91"/>
      <c r="O19" s="91"/>
      <c r="P19" s="68" t="str">
        <f t="shared" si="0"/>
        <v>002002</v>
      </c>
      <c r="Q19" s="60">
        <f>IF('T18'!E15&gt;0,IF(SUM('T19'!C19:O19)=0,"ATTENZIONE: DEVE ESSERE COMPILATA ALMENO UNA CATEGORIA",""),IF(AND('T18'!$T$43&lt;&gt;0,SUM('T19'!C19:O19)&gt;0,'T18'!E15=0),"ATTENZIONE: NON SONO STATI DICHIARATI INTERVENTI IN ECONOMIA DIRETTA IN T18",""))</f>
      </c>
    </row>
    <row r="20" spans="1:17" s="6" customFormat="1" ht="22.5" customHeight="1">
      <c r="A20" s="45" t="str">
        <f>'T18'!A16</f>
        <v>003</v>
      </c>
      <c r="B20" s="111" t="str">
        <f>'T18'!B16</f>
        <v>GESTIONE DEL PERSONALE</v>
      </c>
      <c r="C20" s="91"/>
      <c r="D20" s="91"/>
      <c r="E20" s="91">
        <v>260</v>
      </c>
      <c r="F20" s="91">
        <v>1850</v>
      </c>
      <c r="G20" s="91">
        <v>40</v>
      </c>
      <c r="H20" s="91"/>
      <c r="I20" s="91"/>
      <c r="J20" s="91"/>
      <c r="K20" s="91"/>
      <c r="L20" s="91"/>
      <c r="M20" s="91"/>
      <c r="N20" s="91"/>
      <c r="O20" s="91"/>
      <c r="P20" s="68" t="str">
        <f t="shared" si="0"/>
        <v>002003</v>
      </c>
      <c r="Q20" s="60">
        <f>IF('T18'!E16&gt;0,IF(SUM('T19'!C20:O20)=0,"ATTENZIONE: DEVE ESSERE COMPILATA ALMENO UNA CATEGORIA",""),IF(AND('T18'!$T$43&lt;&gt;0,SUM('T19'!C20:O20)&gt;0,'T18'!E16=0),"ATTENZIONE: NON SONO STATI DICHIARATI INTERVENTI IN ECONOMIA DIRETTA IN T18",""))</f>
      </c>
    </row>
    <row r="21" spans="1:17" s="6" customFormat="1" ht="22.5" customHeight="1">
      <c r="A21" s="45" t="str">
        <f>'T18'!A17</f>
        <v>004</v>
      </c>
      <c r="B21" s="111" t="str">
        <f>'T18'!B17</f>
        <v>SISTEMI INFORMATIVI</v>
      </c>
      <c r="C21" s="91"/>
      <c r="D21" s="91"/>
      <c r="E21" s="91">
        <v>250</v>
      </c>
      <c r="F21" s="91">
        <v>1880</v>
      </c>
      <c r="G21" s="91">
        <v>220</v>
      </c>
      <c r="H21" s="91"/>
      <c r="I21" s="91"/>
      <c r="J21" s="91"/>
      <c r="K21" s="91"/>
      <c r="L21" s="91"/>
      <c r="M21" s="91"/>
      <c r="N21" s="91"/>
      <c r="O21" s="91"/>
      <c r="P21" s="68" t="str">
        <f t="shared" si="0"/>
        <v>002004</v>
      </c>
      <c r="Q21" s="60">
        <f>IF('T18'!E17&gt;0,IF(SUM('T19'!C21:O21)=0,"ATTENZIONE: DEVE ESSERE COMPILATA ALMENO UNA CATEGORIA",""),IF(AND('T18'!$T$43&lt;&gt;0,SUM('T19'!C21:O21)&gt;0,'T18'!E17=0),"ATTENZIONE: NON SONO STATI DICHIARATI INTERVENTI IN ECONOMIA DIRETTA IN T18",""))</f>
      </c>
    </row>
    <row r="22" spans="1:18" s="5" customFormat="1" ht="22.5" customHeight="1">
      <c r="A22" s="45" t="str">
        <f>'T18'!A18</f>
        <v>005</v>
      </c>
      <c r="B22" s="111" t="str">
        <f>'T18'!B18</f>
        <v>SERVIZI DI PIANIFICAZIONE E CONTROLLO</v>
      </c>
      <c r="C22" s="91"/>
      <c r="D22" s="91"/>
      <c r="E22" s="91">
        <v>290</v>
      </c>
      <c r="F22" s="91">
        <v>340</v>
      </c>
      <c r="G22" s="91"/>
      <c r="H22" s="91"/>
      <c r="I22" s="91"/>
      <c r="J22" s="91"/>
      <c r="K22" s="91"/>
      <c r="L22" s="91"/>
      <c r="M22" s="91"/>
      <c r="N22" s="91"/>
      <c r="O22" s="91"/>
      <c r="P22" s="68" t="str">
        <f t="shared" si="0"/>
        <v>002005</v>
      </c>
      <c r="Q22" s="60">
        <f>IF('T18'!E18&gt;0,IF(SUM('T19'!C22:O22)=0,"ATTENZIONE: DEVE ESSERE COMPILATA ALMENO UNA CATEGORIA",""),IF(AND('T18'!$T$43&lt;&gt;0,SUM('T19'!C22:O22)&gt;0,'T18'!E18=0),"ATTENZIONE: NON SONO STATI DICHIARATI INTERVENTI IN ECONOMIA DIRETTA IN T18",""))</f>
      </c>
      <c r="R22" s="1"/>
    </row>
    <row r="23" spans="1:17" ht="22.5" customHeight="1">
      <c r="A23" s="45" t="str">
        <f>'T18'!A19</f>
        <v>006</v>
      </c>
      <c r="B23" s="111" t="str">
        <f>'T18'!B19</f>
        <v>SERVIZI DI SUPPORTO</v>
      </c>
      <c r="C23" s="91"/>
      <c r="D23" s="91"/>
      <c r="E23" s="91"/>
      <c r="F23" s="91">
        <v>2090</v>
      </c>
      <c r="G23" s="91">
        <v>2405</v>
      </c>
      <c r="H23" s="91">
        <v>1485</v>
      </c>
      <c r="I23" s="91"/>
      <c r="J23" s="91"/>
      <c r="K23" s="91"/>
      <c r="L23" s="91"/>
      <c r="M23" s="91"/>
      <c r="N23" s="91"/>
      <c r="O23" s="91">
        <v>1025</v>
      </c>
      <c r="P23" s="68" t="str">
        <f t="shared" si="0"/>
        <v>002006</v>
      </c>
      <c r="Q23" s="60">
        <f>IF('T18'!E19&gt;0,IF(SUM('T19'!C23:O23)=0,"ATTENZIONE: DEVE ESSERE COMPILATA ALMENO UNA CATEGORIA",""),IF(AND('T18'!$T$43&lt;&gt;0,SUM('T19'!C23:O23)&gt;0,'T18'!E19=0),"ATTENZIONE: NON SONO STATI DICHIARATI INTERVENTI IN ECONOMIA DIRETTA IN T18",""))</f>
      </c>
    </row>
    <row r="24" spans="1:15" s="8" customFormat="1" ht="19.5" customHeight="1">
      <c r="A24" s="105"/>
      <c r="B24" s="103" t="str">
        <f>'T18'!B20</f>
        <v>003</v>
      </c>
      <c r="C24" s="147" t="str">
        <f>'T18'!C20</f>
        <v>SERVIZI PER CONTO DELLO STATO, AUTORIZZATIVI E IMPOSITIVI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68"/>
    </row>
    <row r="25" spans="1:19" s="6" customFormat="1" ht="22.5" customHeight="1">
      <c r="A25" s="45" t="str">
        <f>'T18'!A21</f>
        <v>001</v>
      </c>
      <c r="B25" s="111" t="str">
        <f>'T18'!B21</f>
        <v>STATO CIVILE E ANAGRAFE</v>
      </c>
      <c r="C25" s="91"/>
      <c r="D25" s="91"/>
      <c r="E25" s="91">
        <v>340</v>
      </c>
      <c r="F25" s="91">
        <v>3450</v>
      </c>
      <c r="G25" s="91">
        <v>570</v>
      </c>
      <c r="H25" s="91"/>
      <c r="I25" s="91"/>
      <c r="J25" s="91"/>
      <c r="K25" s="91"/>
      <c r="L25" s="91"/>
      <c r="M25" s="91"/>
      <c r="N25" s="91"/>
      <c r="O25" s="91"/>
      <c r="P25" s="68" t="str">
        <f aca="true" t="shared" si="1" ref="P25:P30">$B$24&amp;A25</f>
        <v>003001</v>
      </c>
      <c r="Q25" s="60">
        <f>IF('T18'!E21&gt;0,IF(SUM('T19'!C25:O25)=0,"ATTENZIONE: DEVE ESSERE COMPILATA ALMENO UNA CATEGORIA",""),IF(AND('T18'!$T$43&lt;&gt;0,SUM('T19'!C25:O25)&gt;0,'T18'!E21=0),"ATTENZIONE: NON SONO STATI DICHIARATI INTERVENTI IN ECONOMIA DIRETTA IN T18",""))</f>
      </c>
      <c r="R25" s="14"/>
      <c r="S25" s="14"/>
    </row>
    <row r="26" spans="1:17" s="6" customFormat="1" ht="22.5" customHeight="1">
      <c r="A26" s="45" t="str">
        <f>'T18'!A22</f>
        <v>002</v>
      </c>
      <c r="B26" s="111" t="str">
        <f>'T18'!B22</f>
        <v>SERVIZIO ELETTORALE</v>
      </c>
      <c r="C26" s="91"/>
      <c r="D26" s="91"/>
      <c r="E26" s="91">
        <v>310</v>
      </c>
      <c r="F26" s="91">
        <v>550</v>
      </c>
      <c r="G26" s="91">
        <v>30</v>
      </c>
      <c r="H26" s="91"/>
      <c r="I26" s="91"/>
      <c r="J26" s="91"/>
      <c r="K26" s="91"/>
      <c r="L26" s="91"/>
      <c r="M26" s="91"/>
      <c r="N26" s="91"/>
      <c r="O26" s="91"/>
      <c r="P26" s="68" t="str">
        <f t="shared" si="1"/>
        <v>003002</v>
      </c>
      <c r="Q26" s="60">
        <f>IF('T18'!E22&gt;0,IF(SUM('T19'!C26:O26)=0,"ATTENZIONE: DEVE ESSERE COMPILATA ALMENO UNA CATEGORIA",""),IF(AND('T18'!$T$43&lt;&gt;0,SUM('T19'!C26:O26)&gt;0,'T18'!E22=0),"ATTENZIONE: NON SONO STATI DICHIARATI INTERVENTI IN ECONOMIA DIRETTA IN T18",""))</f>
      </c>
    </row>
    <row r="27" spans="1:17" s="6" customFormat="1" ht="22.5" customHeight="1">
      <c r="A27" s="45" t="str">
        <f>'T18'!A23</f>
        <v>003</v>
      </c>
      <c r="B27" s="111" t="str">
        <f>'T18'!B23</f>
        <v>SERVIZI STATISTICI</v>
      </c>
      <c r="C27" s="91"/>
      <c r="D27" s="91"/>
      <c r="E27" s="91">
        <v>250</v>
      </c>
      <c r="F27" s="91">
        <v>570</v>
      </c>
      <c r="G27" s="91">
        <v>170</v>
      </c>
      <c r="H27" s="91"/>
      <c r="I27" s="91"/>
      <c r="J27" s="91"/>
      <c r="K27" s="91"/>
      <c r="L27" s="91"/>
      <c r="M27" s="91"/>
      <c r="N27" s="91"/>
      <c r="O27" s="91"/>
      <c r="P27" s="68" t="str">
        <f t="shared" si="1"/>
        <v>003003</v>
      </c>
      <c r="Q27" s="60">
        <f>IF('T18'!E23&gt;0,IF(SUM('T19'!C27:O27)=0,"ATTENZIONE: DEVE ESSERE COMPILATA ALMENO UNA CATEGORIA",""),IF(AND('T18'!$T$43&lt;&gt;0,SUM('T19'!C27:O27)&gt;0,'T18'!E23=0),"ATTENZIONE: NON SONO STATI DICHIARATI INTERVENTI IN ECONOMIA DIRETTA IN T18",""))</f>
      </c>
    </row>
    <row r="28" spans="1:17" s="6" customFormat="1" ht="22.5" customHeight="1">
      <c r="A28" s="45" t="str">
        <f>'T18'!A24</f>
        <v>004</v>
      </c>
      <c r="B28" s="111" t="str">
        <f>'T18'!B24</f>
        <v>TRIBUTI</v>
      </c>
      <c r="C28" s="91"/>
      <c r="D28" s="91"/>
      <c r="E28" s="91">
        <v>320</v>
      </c>
      <c r="F28" s="91">
        <v>1130</v>
      </c>
      <c r="G28" s="91"/>
      <c r="H28" s="91"/>
      <c r="I28" s="91"/>
      <c r="J28" s="91"/>
      <c r="K28" s="91"/>
      <c r="L28" s="91"/>
      <c r="M28" s="91"/>
      <c r="N28" s="91"/>
      <c r="O28" s="91">
        <v>1760</v>
      </c>
      <c r="P28" s="68" t="str">
        <f t="shared" si="1"/>
        <v>003004</v>
      </c>
      <c r="Q28" s="60">
        <f>IF('T18'!E24&gt;0,IF(SUM('T19'!C28:O28)=0,"ATTENZIONE: DEVE ESSERE COMPILATA ALMENO UNA CATEGORIA",""),IF(AND('T18'!$T$43&lt;&gt;0,SUM('T19'!C28:O28)&gt;0,'T18'!E24=0),"ATTENZIONE: NON SONO STATI DICHIARATI INTERVENTI IN ECONOMIA DIRETTA IN T18",""))</f>
      </c>
    </row>
    <row r="29" spans="1:18" s="5" customFormat="1" ht="22.5" customHeight="1">
      <c r="A29" s="45" t="str">
        <f>'T18'!A25</f>
        <v>005</v>
      </c>
      <c r="B29" s="111" t="str">
        <f>'T18'!B25</f>
        <v>AUTORIZZAZIONI, CONCESSIONI E PROVVIDENZE</v>
      </c>
      <c r="C29" s="91"/>
      <c r="D29" s="91"/>
      <c r="E29" s="91">
        <v>430</v>
      </c>
      <c r="F29" s="91">
        <v>610</v>
      </c>
      <c r="G29" s="91"/>
      <c r="H29" s="91"/>
      <c r="I29" s="91"/>
      <c r="J29" s="91"/>
      <c r="K29" s="91"/>
      <c r="L29" s="91"/>
      <c r="M29" s="91"/>
      <c r="N29" s="91"/>
      <c r="O29" s="91"/>
      <c r="P29" s="68" t="str">
        <f t="shared" si="1"/>
        <v>003005</v>
      </c>
      <c r="Q29" s="60">
        <f>IF('T18'!E25&gt;0,IF(SUM('T19'!C29:O29)=0,"ATTENZIONE: DEVE ESSERE COMPILATA ALMENO UNA CATEGORIA",""),IF(AND('T18'!$T$43&lt;&gt;0,SUM('T19'!C29:O29)&gt;0,'T18'!E25=0),"ATTENZIONE: NON SONO STATI DICHIARATI INTERVENTI IN ECONOMIA DIRETTA IN T18",""))</f>
      </c>
      <c r="R29" s="1"/>
    </row>
    <row r="30" spans="1:17" ht="22.5" customHeight="1">
      <c r="A30" s="45" t="str">
        <f>'T18'!A26</f>
        <v>006</v>
      </c>
      <c r="B30" s="111" t="str">
        <f>'T18'!B26</f>
        <v>URBANISTICA</v>
      </c>
      <c r="C30" s="91"/>
      <c r="D30" s="91"/>
      <c r="E30" s="91">
        <v>790</v>
      </c>
      <c r="F30" s="91">
        <v>3450</v>
      </c>
      <c r="G30" s="91"/>
      <c r="H30" s="91"/>
      <c r="I30" s="91"/>
      <c r="J30" s="91"/>
      <c r="K30" s="91"/>
      <c r="L30" s="91"/>
      <c r="M30" s="91"/>
      <c r="N30" s="91"/>
      <c r="O30" s="91">
        <v>610</v>
      </c>
      <c r="P30" s="68" t="str">
        <f t="shared" si="1"/>
        <v>003006</v>
      </c>
      <c r="Q30" s="60">
        <f>IF('T18'!E26&gt;0,IF(SUM('T19'!C30:O30)=0,"ATTENZIONE: DEVE ESSERE COMPILATA ALMENO UNA CATEGORIA",""),IF(AND('T18'!$T$43&lt;&gt;0,SUM('T19'!C30:O30)&gt;0,'T18'!E26=0),"ATTENZIONE: NON SONO STATI DICHIARATI INTERVENTI IN ECONOMIA DIRETTA IN T18",""))</f>
      </c>
    </row>
    <row r="31" spans="1:15" ht="19.5" customHeight="1">
      <c r="A31" s="105"/>
      <c r="B31" s="103" t="str">
        <f>'T18'!B27</f>
        <v>004</v>
      </c>
      <c r="C31" s="147" t="str">
        <f>'T18'!C27</f>
        <v>SERVIZI EROGATI ALLA COLLETTIVITA'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68"/>
    </row>
    <row r="32" spans="1:19" s="6" customFormat="1" ht="27.75" customHeight="1">
      <c r="A32" s="45" t="str">
        <f>'T18'!A28</f>
        <v>001</v>
      </c>
      <c r="B32" s="111" t="str">
        <f>'T18'!B28</f>
        <v>SICUREZZA URBANA, ATTIVITÀ DI POLIZIA LOCALE E SERVIZIO DI NOTIFICA</v>
      </c>
      <c r="C32" s="91"/>
      <c r="D32" s="91"/>
      <c r="E32" s="91">
        <v>1520</v>
      </c>
      <c r="F32" s="91">
        <v>4690</v>
      </c>
      <c r="G32" s="91">
        <v>60</v>
      </c>
      <c r="H32" s="91"/>
      <c r="I32" s="91"/>
      <c r="J32" s="91"/>
      <c r="K32" s="91"/>
      <c r="L32" s="91"/>
      <c r="M32" s="91"/>
      <c r="N32" s="91"/>
      <c r="O32" s="91"/>
      <c r="P32" s="68" t="str">
        <f>$B$31&amp;A32</f>
        <v>004001</v>
      </c>
      <c r="Q32" s="60">
        <f>IF('T18'!E28&gt;0,IF(SUM('T19'!C32:O32)=0,"ATTENZIONE: DEVE ESSERE COMPILATA ALMENO UNA CATEGORIA",""),IF(AND('T18'!$T$43&lt;&gt;0,SUM('T19'!C32:O32)&gt;0,'T18'!E28=0),"ATTENZIONE: NON SONO STATI DICHIARATI INTERVENTI IN ECONOMIA DIRETTA IN T18",""))</f>
      </c>
      <c r="R32" s="14"/>
      <c r="S32" s="14"/>
    </row>
    <row r="33" spans="1:17" s="6" customFormat="1" ht="22.5" customHeight="1">
      <c r="A33" s="45" t="str">
        <f>'T18'!A29</f>
        <v>002</v>
      </c>
      <c r="B33" s="111" t="str">
        <f>'T18'!B29</f>
        <v>PROMOZIONE E GESTIONE TUTELA AMBIENTALE</v>
      </c>
      <c r="C33" s="91"/>
      <c r="D33" s="91"/>
      <c r="E33" s="91">
        <v>360</v>
      </c>
      <c r="F33" s="91">
        <v>290</v>
      </c>
      <c r="G33" s="91">
        <v>120</v>
      </c>
      <c r="H33" s="91"/>
      <c r="I33" s="91"/>
      <c r="J33" s="91"/>
      <c r="K33" s="91"/>
      <c r="L33" s="91"/>
      <c r="M33" s="91"/>
      <c r="N33" s="91"/>
      <c r="O33" s="91"/>
      <c r="P33" s="68" t="str">
        <f aca="true" t="shared" si="2" ref="P33:P39">$B$31&amp;A33</f>
        <v>004002</v>
      </c>
      <c r="Q33" s="60">
        <f>IF('T18'!E29&gt;0,IF(SUM('T19'!C33:O33)=0,"ATTENZIONE: DEVE ESSERE COMPILATA ALMENO UNA CATEGORIA",""),IF(AND('T18'!$T$43&lt;&gt;0,SUM('T19'!C33:O33)&gt;0,'T18'!E29=0),"ATTENZIONE: NON SONO STATI DICHIARATI INTERVENTI IN ECONOMIA DIRETTA IN T18",""))</f>
      </c>
    </row>
    <row r="34" spans="1:17" s="6" customFormat="1" ht="22.5" customHeight="1">
      <c r="A34" s="45" t="str">
        <f>'T18'!A30</f>
        <v>003</v>
      </c>
      <c r="B34" s="111" t="str">
        <f>'T18'!B30</f>
        <v>LAVORI PUBBLICI</v>
      </c>
      <c r="C34" s="91"/>
      <c r="D34" s="91"/>
      <c r="E34" s="91">
        <v>1460</v>
      </c>
      <c r="F34" s="91">
        <v>2390</v>
      </c>
      <c r="G34" s="91">
        <v>2270</v>
      </c>
      <c r="H34" s="91"/>
      <c r="I34" s="91"/>
      <c r="J34" s="91">
        <v>910</v>
      </c>
      <c r="K34" s="91"/>
      <c r="L34" s="91"/>
      <c r="M34" s="91"/>
      <c r="N34" s="91"/>
      <c r="O34" s="91">
        <v>2470</v>
      </c>
      <c r="P34" s="68" t="str">
        <f t="shared" si="2"/>
        <v>004003</v>
      </c>
      <c r="Q34" s="60">
        <f>IF('T18'!E30&gt;0,IF(SUM('T19'!C34:O34)=0,"ATTENZIONE: DEVE ESSERE COMPILATA ALMENO UNA CATEGORIA",""),IF(AND('T18'!$T$43&lt;&gt;0,SUM('T19'!C34:O34)&gt;0,'T18'!E30=0),"ATTENZIONE: NON SONO STATI DICHIARATI INTERVENTI IN ECONOMIA DIRETTA IN T18",""))</f>
      </c>
    </row>
    <row r="35" spans="1:17" s="6" customFormat="1" ht="22.5" customHeight="1">
      <c r="A35" s="45" t="str">
        <f>'T18'!A31</f>
        <v>004</v>
      </c>
      <c r="B35" s="111" t="str">
        <f>'T18'!B31</f>
        <v>SERVIZI IDRICI INTEGRATI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68" t="str">
        <f t="shared" si="2"/>
        <v>004004</v>
      </c>
      <c r="Q35" s="60">
        <f>IF('T18'!E31&gt;0,IF(SUM('T19'!C35:O35)=0,"ATTENZIONE: DEVE ESSERE COMPILATA ALMENO UNA CATEGORIA",""),IF(AND('T18'!$T$43&lt;&gt;0,SUM('T19'!C35:O35)&gt;0,'T18'!E31=0),"ATTENZIONE: NON SONO STATI DICHIARATI INTERVENTI IN ECONOMIA DIRETTA IN T18",""))</f>
      </c>
    </row>
    <row r="36" spans="1:18" s="5" customFormat="1" ht="22.5" customHeight="1">
      <c r="A36" s="45" t="str">
        <f>'T18'!A32</f>
        <v>005</v>
      </c>
      <c r="B36" s="111" t="str">
        <f>'T18'!B32</f>
        <v>ALTRI SERVIZI DI RETE / RETI WI FI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68" t="str">
        <f t="shared" si="2"/>
        <v>004005</v>
      </c>
      <c r="Q36" s="60">
        <f>IF('T18'!E32&gt;0,IF(SUM('T19'!C36:O36)=0,"ATTENZIONE: DEVE ESSERE COMPILATA ALMENO UNA CATEGORIA",""),IF(AND('T18'!$T$43&lt;&gt;0,SUM('T19'!C36:O36)&gt;0,'T18'!E32=0),"ATTENZIONE: NON SONO STATI DICHIARATI INTERVENTI IN ECONOMIA DIRETTA IN T18",""))</f>
      </c>
      <c r="R36" s="1"/>
    </row>
    <row r="37" spans="1:17" ht="22.5" customHeight="1">
      <c r="A37" s="45" t="str">
        <f>'T18'!A33</f>
        <v>006</v>
      </c>
      <c r="B37" s="111" t="str">
        <f>'T18'!B33</f>
        <v>RACCOLTA E SMALTIMENTO DI RIFIUTI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68" t="str">
        <f t="shared" si="2"/>
        <v>004006</v>
      </c>
      <c r="Q37" s="60">
        <f>IF('T18'!E33&gt;0,IF(SUM('T19'!C37:O37)=0,"ATTENZIONE: DEVE ESSERE COMPILATA ALMENO UNA CATEGORIA",""),IF(AND('T18'!$T$43&lt;&gt;0,SUM('T19'!C37:O37)&gt;0,'T18'!E33=0),"ATTENZIONE: NON SONO STATI DICHIARATI INTERVENTI IN ECONOMIA DIRETTA IN T18",""))</f>
      </c>
    </row>
    <row r="38" spans="1:17" ht="22.5" customHeight="1">
      <c r="A38" s="45" t="str">
        <f>'T18'!A34</f>
        <v>007</v>
      </c>
      <c r="B38" s="111" t="str">
        <f>'T18'!B34</f>
        <v>GESTIONE CIMITERI, SERVIZI E TRASPORTI FUNEBRI</v>
      </c>
      <c r="C38" s="91"/>
      <c r="D38" s="91"/>
      <c r="E38" s="91">
        <v>50</v>
      </c>
      <c r="F38" s="91">
        <v>660</v>
      </c>
      <c r="G38" s="91">
        <v>370</v>
      </c>
      <c r="H38" s="91"/>
      <c r="I38" s="91"/>
      <c r="J38" s="91"/>
      <c r="K38" s="91"/>
      <c r="L38" s="91"/>
      <c r="M38" s="91"/>
      <c r="N38" s="91"/>
      <c r="O38" s="91"/>
      <c r="P38" s="68" t="str">
        <f t="shared" si="2"/>
        <v>004007</v>
      </c>
      <c r="Q38" s="60">
        <f>IF('T18'!E34&gt;0,IF(SUM('T19'!C38:O38)=0,"ATTENZIONE: DEVE ESSERE COMPILATA ALMENO UNA CATEGORIA",""),IF(AND('T18'!$T$43&lt;&gt;0,SUM('T19'!C38:O38)&gt;0,'T18'!E34=0),"ATTENZIONE: NON SONO STATI DICHIARATI INTERVENTI IN ECONOMIA DIRETTA IN T18",""))</f>
      </c>
    </row>
    <row r="39" spans="1:17" ht="22.5" customHeight="1">
      <c r="A39" s="45" t="str">
        <f>'T18'!A35</f>
        <v>008</v>
      </c>
      <c r="B39" s="111" t="str">
        <f>'T18'!B35</f>
        <v>GESTIONE SERVIZI VARI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68" t="str">
        <f t="shared" si="2"/>
        <v>004008</v>
      </c>
      <c r="Q39" s="60">
        <f>IF('T18'!E35&gt;0,IF(SUM('T19'!C39:O39)=0,"ATTENZIONE: DEVE ESSERE COMPILATA ALMENO UNA CATEGORIA",""),IF(AND('T18'!$T$43&lt;&gt;0,SUM('T19'!C39:O39)&gt;0,'T18'!E35=0),"ATTENZIONE: NON SONO STATI DICHIARATI INTERVENTI IN ECONOMIA DIRETTA IN T18",""))</f>
      </c>
    </row>
    <row r="40" spans="1:82" s="6" customFormat="1" ht="19.5" customHeight="1">
      <c r="A40" s="105"/>
      <c r="B40" s="103" t="str">
        <f>'T18'!B36</f>
        <v>005</v>
      </c>
      <c r="C40" s="147" t="str">
        <f>'T18'!C36</f>
        <v>SERVIZI EROGATI ALLA PERSONA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68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</row>
    <row r="41" spans="1:19" s="3" customFormat="1" ht="22.5" customHeight="1">
      <c r="A41" s="39" t="str">
        <f>'T18'!A37</f>
        <v>001</v>
      </c>
      <c r="B41" s="111" t="str">
        <f>'T18'!B37</f>
        <v>SERVIZI ASSISTENZIALI</v>
      </c>
      <c r="C41" s="91"/>
      <c r="D41" s="91"/>
      <c r="E41" s="91">
        <v>1390</v>
      </c>
      <c r="F41" s="91">
        <v>1430</v>
      </c>
      <c r="G41" s="91"/>
      <c r="H41" s="91"/>
      <c r="I41" s="91"/>
      <c r="J41" s="91"/>
      <c r="K41" s="91"/>
      <c r="L41" s="91"/>
      <c r="M41" s="91"/>
      <c r="N41" s="91"/>
      <c r="O41" s="91">
        <v>1055</v>
      </c>
      <c r="P41" s="68" t="str">
        <f aca="true" t="shared" si="3" ref="P41:P46">$B$40&amp;A41</f>
        <v>005001</v>
      </c>
      <c r="Q41" s="60">
        <f>IF('T18'!E37&gt;0,IF(SUM('T19'!C41:O41)=0,"ATTENZIONE: DEVE ESSERE COMPILATA ALMENO UNA CATEGORIA",""),IF(AND('T18'!$T$43&lt;&gt;0,SUM('T19'!C41:O41)&gt;0,'T18'!E37=0),"ATTENZIONE: NON SONO STATI DICHIARATI INTERVENTI IN ECONOMIA DIRETTA IN T18",""))</f>
      </c>
      <c r="R41" s="21"/>
      <c r="S41" s="21"/>
    </row>
    <row r="42" spans="1:19" s="6" customFormat="1" ht="22.5" customHeight="1">
      <c r="A42" s="45" t="str">
        <f>'T18'!A38</f>
        <v>002</v>
      </c>
      <c r="B42" s="111" t="str">
        <f>'T18'!B38</f>
        <v>SERVIZI PER LA GESTIONE DEGLI ALLOGGI</v>
      </c>
      <c r="C42" s="91"/>
      <c r="D42" s="91"/>
      <c r="E42" s="91"/>
      <c r="F42" s="91">
        <v>35</v>
      </c>
      <c r="G42" s="91"/>
      <c r="H42" s="91"/>
      <c r="I42" s="91"/>
      <c r="J42" s="91"/>
      <c r="K42" s="91"/>
      <c r="L42" s="91"/>
      <c r="M42" s="91"/>
      <c r="N42" s="91"/>
      <c r="O42" s="91"/>
      <c r="P42" s="68" t="str">
        <f t="shared" si="3"/>
        <v>005002</v>
      </c>
      <c r="Q42" s="60">
        <f>IF('T18'!E38&gt;0,IF(SUM('T19'!C42:O42)=0,"ATTENZIONE: DEVE ESSERE COMPILATA ALMENO UNA CATEGORIA",""),IF(AND('T18'!$T$43&lt;&gt;0,SUM('T19'!C42:O42)&gt;0,'T18'!E38=0),"ATTENZIONE: NON SONO STATI DICHIARATI INTERVENTI IN ECONOMIA DIRETTA IN T18",""))</f>
      </c>
      <c r="R42" s="14"/>
      <c r="S42" s="14"/>
    </row>
    <row r="43" spans="1:17" s="6" customFormat="1" ht="22.5" customHeight="1">
      <c r="A43" s="45" t="str">
        <f>'T18'!A39</f>
        <v>003</v>
      </c>
      <c r="B43" s="111" t="str">
        <f>'T18'!B39</f>
        <v>SERVIZI PER L’ISTRUZIONE E PER LA FORMAZIONE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68" t="str">
        <f t="shared" si="3"/>
        <v>005003</v>
      </c>
      <c r="Q43" s="60">
        <f>IF('T18'!E39&gt;0,IF(SUM('T19'!C43:O43)=0,"ATTENZIONE: DEVE ESSERE COMPILATA ALMENO UNA CATEGORIA",""),IF(AND('T18'!$T$43&lt;&gt;0,SUM('T19'!C43:O43)&gt;0,'T18'!E39=0),"ATTENZIONE: NON SONO STATI DICHIARATI INTERVENTI IN ECONOMIA DIRETTA IN T18",""))</f>
      </c>
    </row>
    <row r="44" spans="1:17" s="6" customFormat="1" ht="27.75" customHeight="1">
      <c r="A44" s="45" t="str">
        <f>'T18'!A40</f>
        <v>004</v>
      </c>
      <c r="B44" s="111" t="str">
        <f>'T18'!B40</f>
        <v>SERVIZI DI SUPPORTO ALL’ISTRUZIONE E ALLA FORMAZIONE</v>
      </c>
      <c r="C44" s="91"/>
      <c r="D44" s="91"/>
      <c r="E44" s="91">
        <v>50</v>
      </c>
      <c r="F44" s="91">
        <v>210</v>
      </c>
      <c r="G44" s="91"/>
      <c r="H44" s="91"/>
      <c r="I44" s="91"/>
      <c r="J44" s="91"/>
      <c r="K44" s="91"/>
      <c r="L44" s="91"/>
      <c r="M44" s="91"/>
      <c r="N44" s="91"/>
      <c r="O44" s="91"/>
      <c r="P44" s="68" t="str">
        <f t="shared" si="3"/>
        <v>005004</v>
      </c>
      <c r="Q44" s="60">
        <f>IF('T18'!E40&gt;0,IF(SUM('T19'!C44:O44)=0,"ATTENZIONE: DEVE ESSERE COMPILATA ALMENO UNA CATEGORIA",""),IF(AND('T18'!$T$43&lt;&gt;0,SUM('T19'!C44:O44)&gt;0,'T18'!E40=0),"ATTENZIONE: NON SONO STATI DICHIARATI INTERVENTI IN ECONOMIA DIRETTA IN T18",""))</f>
      </c>
    </row>
    <row r="45" spans="1:17" s="6" customFormat="1" ht="22.5" customHeight="1">
      <c r="A45" s="45" t="str">
        <f>'T18'!A41</f>
        <v>005</v>
      </c>
      <c r="B45" s="111" t="str">
        <f>'T18'!B41</f>
        <v>SERVIZI PER LA CULTURA</v>
      </c>
      <c r="C45" s="91"/>
      <c r="D45" s="91"/>
      <c r="E45" s="91">
        <v>1120</v>
      </c>
      <c r="F45" s="91">
        <v>1560</v>
      </c>
      <c r="G45" s="91"/>
      <c r="H45" s="91"/>
      <c r="I45" s="91"/>
      <c r="J45" s="91">
        <v>690</v>
      </c>
      <c r="K45" s="91"/>
      <c r="L45" s="91"/>
      <c r="M45" s="91"/>
      <c r="N45" s="91"/>
      <c r="O45" s="91">
        <v>1150</v>
      </c>
      <c r="P45" s="68" t="str">
        <f t="shared" si="3"/>
        <v>005005</v>
      </c>
      <c r="Q45" s="60">
        <f>IF('T18'!E41&gt;0,IF(SUM('T19'!C45:O45)=0,"ATTENZIONE: DEVE ESSERE COMPILATA ALMENO UNA CATEGORIA",""),IF(AND('T18'!$T$43&lt;&gt;0,SUM('T19'!C45:O45)&gt;0,'T18'!E41=0),"ATTENZIONE: NON SONO STATI DICHIARATI INTERVENTI IN ECONOMIA DIRETTA IN T18",""))</f>
      </c>
    </row>
    <row r="46" spans="1:17" ht="22.5" customHeight="1">
      <c r="A46" s="45" t="str">
        <f>'T18'!A42</f>
        <v>006</v>
      </c>
      <c r="B46" s="111" t="str">
        <f>'T18'!B42</f>
        <v>SERVIZI PER LO SPORT E LE ATTIVITA’ RICREATIVE</v>
      </c>
      <c r="C46" s="91"/>
      <c r="D46" s="91"/>
      <c r="E46" s="91">
        <v>920</v>
      </c>
      <c r="F46" s="91">
        <v>685</v>
      </c>
      <c r="G46" s="91"/>
      <c r="H46" s="91"/>
      <c r="I46" s="91"/>
      <c r="J46" s="91"/>
      <c r="K46" s="91"/>
      <c r="L46" s="91"/>
      <c r="M46" s="91"/>
      <c r="N46" s="91"/>
      <c r="O46" s="91"/>
      <c r="P46" s="68" t="str">
        <f t="shared" si="3"/>
        <v>005006</v>
      </c>
      <c r="Q46" s="60">
        <f>IF('T18'!E42&gt;0,IF(SUM('T19'!C46:O46)=0,"ATTENZIONE: DEVE ESSERE COMPILATA ALMENO UNA CATEGORIA",""),IF(AND('T18'!$T$43&lt;&gt;0,SUM('T19'!C46:O46)&gt;0,'T18'!E42=0),"ATTENZIONE: NON SONO STATI DICHIARATI INTERVENTI IN ECONOMIA DIRETTA IN T18",""))</f>
      </c>
    </row>
    <row r="47" spans="1:17" ht="16.5" customHeight="1" hidden="1">
      <c r="A47" s="112"/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>
        <f>SUM(C14:O16,C18:O23,C25:O30,C32:O39,C41:O46)</f>
        <v>66980</v>
      </c>
      <c r="P47" s="68"/>
      <c r="Q47" s="60"/>
    </row>
    <row r="48" spans="1:15" ht="39" customHeight="1">
      <c r="A48" s="164" t="s">
        <v>218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</row>
    <row r="57" spans="1:15" ht="3.75" customHeight="1">
      <c r="A57" s="4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9" spans="1:2" ht="15.75">
      <c r="A59" s="10"/>
      <c r="B59" s="7"/>
    </row>
    <row r="60" spans="1:2" ht="15.75">
      <c r="A60" s="10"/>
      <c r="B60" s="7"/>
    </row>
  </sheetData>
  <sheetProtection password="EA98" sheet="1" formatColumns="0" selectLockedCells="1"/>
  <mergeCells count="18">
    <mergeCell ref="A48:O48"/>
    <mergeCell ref="A7:B7"/>
    <mergeCell ref="A8:B8"/>
    <mergeCell ref="A9:B9"/>
    <mergeCell ref="C13:O13"/>
    <mergeCell ref="C17:O17"/>
    <mergeCell ref="C24:O24"/>
    <mergeCell ref="C31:O31"/>
    <mergeCell ref="C40:O40"/>
    <mergeCell ref="A1:O1"/>
    <mergeCell ref="A6:B6"/>
    <mergeCell ref="E6:H6"/>
    <mergeCell ref="L6:O6"/>
    <mergeCell ref="I4:O4"/>
    <mergeCell ref="I6:K6"/>
    <mergeCell ref="A4:G4"/>
    <mergeCell ref="C3:O3"/>
    <mergeCell ref="C6:D6"/>
  </mergeCells>
  <dataValidations count="3">
    <dataValidation type="whole" allowBlank="1" showInputMessage="1" showErrorMessage="1" errorTitle="Dato immesso non valido" error="Immettere solo numeri interi!" sqref="C47:O47">
      <formula1>0</formula1>
      <formula2>9999999</formula2>
    </dataValidation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H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32:O39 C25:O30 C18:O23 C14:O16 C41:O46">
      <formula1>0</formula1>
      <formula2>9999999</formula2>
    </dataValidation>
  </dataValidations>
  <printOptions horizontalCentered="1"/>
  <pageMargins left="0.2" right="0" top="0" bottom="0.2" header="1.43" footer="0.18"/>
  <pageSetup orientation="landscape" pageOrder="overThenDown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7.140625" style="7" customWidth="1"/>
    <col min="2" max="2" width="26.8515625" style="18" customWidth="1"/>
    <col min="3" max="3" width="7.57421875" style="19" customWidth="1"/>
    <col min="4" max="4" width="63.7109375" style="18" customWidth="1"/>
    <col min="5" max="5" width="14.7109375" style="18" bestFit="1" customWidth="1"/>
    <col min="6" max="6" width="10.8515625" style="1" hidden="1" customWidth="1"/>
    <col min="7" max="7" width="25.421875" style="124" hidden="1" customWidth="1"/>
    <col min="8" max="8" width="66.8515625" style="1" bestFit="1" customWidth="1"/>
    <col min="9" max="16384" width="9.140625" style="1" customWidth="1"/>
  </cols>
  <sheetData>
    <row r="1" spans="1:7" s="2" customFormat="1" ht="15">
      <c r="A1" s="185" t="str">
        <f>"ANNO "&amp;'T18'!$K$1</f>
        <v>ANNO 2012</v>
      </c>
      <c r="B1" s="185"/>
      <c r="C1" s="185"/>
      <c r="D1" s="185"/>
      <c r="E1" s="185"/>
      <c r="G1" s="123"/>
    </row>
    <row r="2" spans="1:7" s="2" customFormat="1" ht="21" customHeight="1">
      <c r="A2" s="32"/>
      <c r="B2" s="12"/>
      <c r="C2" s="11"/>
      <c r="D2" s="12"/>
      <c r="E2" s="12"/>
      <c r="G2" s="123"/>
    </row>
    <row r="3" spans="1:5" ht="21.75" customHeight="1">
      <c r="A3" s="184" t="str">
        <f>IF(AND(E113&lt;&gt;0,'T18'!T43=0),"ATTENZIONE! PRIMA DI INSERIRE DATI IN QUESTA TABELLA OCCORRE COMPILARE LA T18"," ")</f>
        <v> </v>
      </c>
      <c r="B3" s="184"/>
      <c r="C3" s="184"/>
      <c r="D3" s="184"/>
      <c r="E3" s="184"/>
    </row>
    <row r="4" spans="1:5" ht="6" customHeight="1" thickBot="1">
      <c r="A4" s="32"/>
      <c r="B4" s="61"/>
      <c r="C4" s="11"/>
      <c r="D4" s="12"/>
      <c r="E4" s="12"/>
    </row>
    <row r="5" spans="1:7" s="3" customFormat="1" ht="16.5" thickTop="1">
      <c r="A5" s="62" t="s">
        <v>84</v>
      </c>
      <c r="B5" s="63" t="s">
        <v>206</v>
      </c>
      <c r="C5" s="130" t="s">
        <v>84</v>
      </c>
      <c r="D5" s="63" t="s">
        <v>34</v>
      </c>
      <c r="E5" s="64" t="s">
        <v>35</v>
      </c>
      <c r="F5" s="1"/>
      <c r="G5" s="125"/>
    </row>
    <row r="6" spans="1:9" s="6" customFormat="1" ht="15.75">
      <c r="A6" s="9" t="str">
        <f>'T18'!B9</f>
        <v>001</v>
      </c>
      <c r="B6" s="178" t="str">
        <f>'T18'!C9</f>
        <v>INDIRIZZO POLITICO - ISTITUZIONALE</v>
      </c>
      <c r="C6" s="178"/>
      <c r="D6" s="178"/>
      <c r="E6" s="179"/>
      <c r="F6" s="13"/>
      <c r="G6" s="126"/>
      <c r="H6" s="14"/>
      <c r="I6" s="14"/>
    </row>
    <row r="7" spans="1:9" s="6" customFormat="1" ht="15.75">
      <c r="A7" s="172" t="str">
        <f>'T18'!A10</f>
        <v>001</v>
      </c>
      <c r="B7" s="169" t="str">
        <f>'T18'!B10</f>
        <v>INDIRIZZO POLITICO</v>
      </c>
      <c r="C7" s="15">
        <v>1</v>
      </c>
      <c r="D7" s="17" t="s">
        <v>118</v>
      </c>
      <c r="E7" s="132">
        <v>368</v>
      </c>
      <c r="F7" s="68" t="str">
        <f>$A$6&amp;$A$7</f>
        <v>001001</v>
      </c>
      <c r="G7" s="127" t="s">
        <v>36</v>
      </c>
      <c r="H7" s="60">
        <f>IF(AND(E7&lt;&gt;0,'T18'!T$10=0,'T18'!$T$43&lt;&gt;0),"ATTENZIONE! NON E' STATA DICHIARATA L'AREA DI INTERVENTO IN T18","")</f>
      </c>
      <c r="I7" s="14"/>
    </row>
    <row r="8" spans="1:9" s="6" customFormat="1" ht="15.75">
      <c r="A8" s="174"/>
      <c r="B8" s="171"/>
      <c r="C8" s="15">
        <v>2</v>
      </c>
      <c r="D8" s="17" t="s">
        <v>119</v>
      </c>
      <c r="E8" s="132">
        <v>7</v>
      </c>
      <c r="F8" s="68" t="str">
        <f>$A$6&amp;$A$7</f>
        <v>001001</v>
      </c>
      <c r="G8" s="127" t="s">
        <v>37</v>
      </c>
      <c r="H8" s="60">
        <f>IF(AND(E8&lt;&gt;0,'T18'!T$10=0,'T18'!$T$43&lt;&gt;0),"ATTENZIONE! NON E' STATA DICHIARATA L'AREA DI INTERVENTO IN T18","")</f>
      </c>
      <c r="I8" s="14"/>
    </row>
    <row r="9" spans="1:9" s="6" customFormat="1" ht="15.75">
      <c r="A9" s="172" t="str">
        <f>'T18'!A11</f>
        <v>002</v>
      </c>
      <c r="B9" s="169" t="str">
        <f>'T18'!B11</f>
        <v>RELAZIONI CON ALTRI SOGGETTI PUBBLICI E PRIVATI</v>
      </c>
      <c r="C9" s="15">
        <v>1</v>
      </c>
      <c r="D9" s="17" t="s">
        <v>120</v>
      </c>
      <c r="E9" s="132">
        <v>1</v>
      </c>
      <c r="F9" s="68" t="str">
        <f>$A$6&amp;$A$9</f>
        <v>001002</v>
      </c>
      <c r="G9" s="127" t="s">
        <v>36</v>
      </c>
      <c r="H9" s="60">
        <f>IF(AND(E9&lt;&gt;0,'T18'!T$11=0,'T18'!$T$43&lt;&gt;0),"ATTENZIONE! NON E' STATA DICHIARATA L'AREA DI INTERVENTO IN T18","")</f>
      </c>
      <c r="I9" s="14"/>
    </row>
    <row r="10" spans="1:9" s="6" customFormat="1" ht="15.75">
      <c r="A10" s="174"/>
      <c r="B10" s="171"/>
      <c r="C10" s="15">
        <v>2</v>
      </c>
      <c r="D10" s="17" t="s">
        <v>228</v>
      </c>
      <c r="E10" s="132">
        <v>7</v>
      </c>
      <c r="F10" s="68" t="str">
        <f>$A$6&amp;$A$9</f>
        <v>001002</v>
      </c>
      <c r="G10" s="127" t="s">
        <v>37</v>
      </c>
      <c r="H10" s="60">
        <f>IF(AND(E10&lt;&gt;0,'T18'!T$11=0,'T18'!$T$43&lt;&gt;0),"ATTENZIONE! NON E' STATA DICHIARATA L'AREA DI INTERVENTO IN T18","")</f>
      </c>
      <c r="I10" s="14"/>
    </row>
    <row r="11" spans="1:9" s="6" customFormat="1" ht="15.75">
      <c r="A11" s="172" t="str">
        <f>'T18'!A12</f>
        <v>003</v>
      </c>
      <c r="B11" s="169" t="str">
        <f>'T18'!B12</f>
        <v>RAPPORTI CON L'ESTERNO</v>
      </c>
      <c r="C11" s="15">
        <v>1</v>
      </c>
      <c r="D11" s="17" t="s">
        <v>121</v>
      </c>
      <c r="E11" s="132"/>
      <c r="F11" s="68" t="str">
        <f>$A$6&amp;$A$11</f>
        <v>001003</v>
      </c>
      <c r="G11" s="127" t="s">
        <v>36</v>
      </c>
      <c r="H11" s="60">
        <f>IF(AND(E11&lt;&gt;0,'T18'!T$12=0,'T18'!$T$43&lt;&gt;0),"ATTENZIONE! NON E' STATA DICHIARATA L'AREA DI INTERVENTO IN T18","")</f>
      </c>
      <c r="I11" s="14"/>
    </row>
    <row r="12" spans="1:9" s="6" customFormat="1" ht="15.75">
      <c r="A12" s="174"/>
      <c r="B12" s="171"/>
      <c r="C12" s="15">
        <v>2</v>
      </c>
      <c r="D12" s="17" t="s">
        <v>122</v>
      </c>
      <c r="E12" s="132">
        <v>350</v>
      </c>
      <c r="F12" s="68" t="str">
        <f>$A$6&amp;$A$11</f>
        <v>001003</v>
      </c>
      <c r="G12" s="127" t="s">
        <v>37</v>
      </c>
      <c r="H12" s="60">
        <f>IF(AND(E12&lt;&gt;0,'T18'!T$12=0,'T18'!$T$43&lt;&gt;0),"ATTENZIONE! NON E' STATA DICHIARATA L'AREA DI INTERVENTO IN T18","")</f>
      </c>
      <c r="I12" s="14"/>
    </row>
    <row r="13" spans="1:9" s="6" customFormat="1" ht="15.75">
      <c r="A13" s="9" t="str">
        <f>'T18'!B13</f>
        <v>002</v>
      </c>
      <c r="B13" s="178" t="str">
        <f>'T18'!C13</f>
        <v>FUNZIONAMENTO</v>
      </c>
      <c r="C13" s="178"/>
      <c r="D13" s="178"/>
      <c r="E13" s="179"/>
      <c r="F13" s="68"/>
      <c r="G13" s="127"/>
      <c r="H13" s="60"/>
      <c r="I13" s="14"/>
    </row>
    <row r="14" spans="1:9" s="6" customFormat="1" ht="15.75">
      <c r="A14" s="172" t="str">
        <f>'T18'!A14</f>
        <v>001</v>
      </c>
      <c r="B14" s="169" t="str">
        <f>'T18'!B14</f>
        <v>SERVIZI LEGALI</v>
      </c>
      <c r="C14" s="93">
        <v>1</v>
      </c>
      <c r="D14" s="17" t="s">
        <v>123</v>
      </c>
      <c r="E14" s="134">
        <v>0</v>
      </c>
      <c r="F14" s="68" t="str">
        <f>$A$13&amp;$A$14</f>
        <v>002001</v>
      </c>
      <c r="G14" s="127" t="s">
        <v>36</v>
      </c>
      <c r="H14" s="60">
        <f>IF(AND(E14&lt;&gt;0,'T18'!T$14=0,'T18'!$T$43&lt;&gt;0),"ATTENZIONE! NON E' STATA DICHIARATA L'AREA DI INTERVENTO IN T18","")</f>
      </c>
      <c r="I14" s="14"/>
    </row>
    <row r="15" spans="1:9" s="6" customFormat="1" ht="15.75">
      <c r="A15" s="174"/>
      <c r="B15" s="171"/>
      <c r="C15" s="93">
        <v>2</v>
      </c>
      <c r="D15" s="17" t="s">
        <v>124</v>
      </c>
      <c r="E15" s="134">
        <v>1</v>
      </c>
      <c r="F15" s="68" t="str">
        <f>$A$13&amp;$A$14</f>
        <v>002001</v>
      </c>
      <c r="G15" s="127" t="s">
        <v>37</v>
      </c>
      <c r="H15" s="60">
        <f>IF(AND(E15&lt;&gt;0,'T18'!T$14=0,'T18'!$T$43&lt;&gt;0),"ATTENZIONE! NON E' STATA DICHIARATA L'AREA DI INTERVENTO IN T18","")</f>
      </c>
      <c r="I15" s="14"/>
    </row>
    <row r="16" spans="1:9" s="6" customFormat="1" ht="15.75">
      <c r="A16" s="172" t="str">
        <f>'T18'!A15</f>
        <v>002</v>
      </c>
      <c r="B16" s="169" t="str">
        <f>'T18'!B15</f>
        <v>SERVIZI ECONOMICO/FINANZIARI</v>
      </c>
      <c r="C16" s="93">
        <v>1</v>
      </c>
      <c r="D16" s="17" t="s">
        <v>125</v>
      </c>
      <c r="E16" s="134">
        <v>3</v>
      </c>
      <c r="F16" s="68" t="str">
        <f>$A$13&amp;$A$16</f>
        <v>002002</v>
      </c>
      <c r="G16" s="127" t="s">
        <v>36</v>
      </c>
      <c r="H16" s="60">
        <f>IF(AND(E16&lt;&gt;0,'T18'!T$15=0,'T18'!$T$43&lt;&gt;0),"ATTENZIONE! NON E' STATA DICHIARATA L'AREA DI INTERVENTO IN T18","")</f>
      </c>
      <c r="I16" s="14"/>
    </row>
    <row r="17" spans="1:9" s="6" customFormat="1" ht="15.75">
      <c r="A17" s="174"/>
      <c r="B17" s="171"/>
      <c r="C17" s="93">
        <v>2</v>
      </c>
      <c r="D17" s="17" t="s">
        <v>126</v>
      </c>
      <c r="E17" s="134">
        <v>43</v>
      </c>
      <c r="F17" s="68" t="str">
        <f>$A$13&amp;$A$16</f>
        <v>002002</v>
      </c>
      <c r="G17" s="127" t="s">
        <v>37</v>
      </c>
      <c r="H17" s="60">
        <f>IF(AND(E17&lt;&gt;0,'T18'!T$15=0,'T18'!$T$43&lt;&gt;0),"ATTENZIONE! NON E' STATA DICHIARATA L'AREA DI INTERVENTO IN T18","")</f>
      </c>
      <c r="I17" s="14"/>
    </row>
    <row r="18" spans="1:9" s="6" customFormat="1" ht="15.75">
      <c r="A18" s="172" t="str">
        <f>'T18'!A16</f>
        <v>003</v>
      </c>
      <c r="B18" s="169" t="str">
        <f>'T18'!B16</f>
        <v>GESTIONE DEL PERSONALE</v>
      </c>
      <c r="C18" s="93">
        <v>1</v>
      </c>
      <c r="D18" s="17" t="s">
        <v>127</v>
      </c>
      <c r="E18" s="134"/>
      <c r="F18" s="68" t="str">
        <f>$A$13&amp;$A$18</f>
        <v>002003</v>
      </c>
      <c r="G18" s="127" t="s">
        <v>36</v>
      </c>
      <c r="H18" s="60">
        <f>IF(AND(E18&lt;&gt;0,'T18'!T$16=0,'T18'!$T$43&lt;&gt;0),"ATTENZIONE! NON E' STATA DICHIARATA L'AREA DI INTERVENTO IN T18","")</f>
      </c>
      <c r="I18" s="14"/>
    </row>
    <row r="19" spans="1:8" s="5" customFormat="1" ht="15">
      <c r="A19" s="173"/>
      <c r="B19" s="170"/>
      <c r="C19" s="15">
        <v>2</v>
      </c>
      <c r="D19" s="16" t="s">
        <v>128</v>
      </c>
      <c r="E19" s="132"/>
      <c r="F19" s="68" t="str">
        <f aca="true" t="shared" si="0" ref="F19:F32">$A$13&amp;$A$18</f>
        <v>002003</v>
      </c>
      <c r="G19" s="127" t="s">
        <v>37</v>
      </c>
      <c r="H19" s="60">
        <f>IF(AND(E19&lt;&gt;0,'T18'!T$16=0,'T18'!$T$43&lt;&gt;0),"ATTENZIONE! NON E' STATA DICHIARATA L'AREA DI INTERVENTO IN T18","")</f>
      </c>
    </row>
    <row r="20" spans="1:8" s="5" customFormat="1" ht="15">
      <c r="A20" s="173"/>
      <c r="B20" s="170"/>
      <c r="C20" s="15">
        <v>3</v>
      </c>
      <c r="D20" s="16" t="s">
        <v>232</v>
      </c>
      <c r="E20" s="132"/>
      <c r="F20" s="68" t="str">
        <f t="shared" si="0"/>
        <v>002003</v>
      </c>
      <c r="G20" s="127" t="s">
        <v>38</v>
      </c>
      <c r="H20" s="60">
        <f>IF(AND(E20&lt;&gt;0,'T18'!T$16=0,'T18'!$T$43&lt;&gt;0),"ATTENZIONE! NON E' STATA DICHIARATA L'AREA DI INTERVENTO IN T18","")</f>
      </c>
    </row>
    <row r="21" spans="1:8" s="5" customFormat="1" ht="15">
      <c r="A21" s="173"/>
      <c r="B21" s="170"/>
      <c r="C21" s="15">
        <v>4</v>
      </c>
      <c r="D21" s="16" t="s">
        <v>129</v>
      </c>
      <c r="E21" s="132"/>
      <c r="F21" s="68" t="str">
        <f t="shared" si="0"/>
        <v>002003</v>
      </c>
      <c r="G21" s="127" t="s">
        <v>39</v>
      </c>
      <c r="H21" s="60">
        <f>IF(AND(E21&lt;&gt;0,'T18'!T$16=0,'T18'!$T$43&lt;&gt;0),"ATTENZIONE! NON E' STATA DICHIARATA L'AREA DI INTERVENTO IN T18","")</f>
      </c>
    </row>
    <row r="22" spans="1:8" s="5" customFormat="1" ht="15">
      <c r="A22" s="173"/>
      <c r="B22" s="170"/>
      <c r="C22" s="15">
        <v>5</v>
      </c>
      <c r="D22" s="16" t="s">
        <v>130</v>
      </c>
      <c r="E22" s="132"/>
      <c r="F22" s="68" t="str">
        <f t="shared" si="0"/>
        <v>002003</v>
      </c>
      <c r="G22" s="127" t="s">
        <v>40</v>
      </c>
      <c r="H22" s="60">
        <f>IF(AND(E22&lt;&gt;0,'T18'!T$16=0,'T18'!$T$43&lt;&gt;0),"ATTENZIONE! NON E' STATA DICHIARATA L'AREA DI INTERVENTO IN T18","")</f>
      </c>
    </row>
    <row r="23" spans="1:8" s="5" customFormat="1" ht="15">
      <c r="A23" s="173"/>
      <c r="B23" s="170"/>
      <c r="C23" s="15">
        <v>6</v>
      </c>
      <c r="D23" s="16" t="s">
        <v>203</v>
      </c>
      <c r="E23" s="132"/>
      <c r="F23" s="68" t="str">
        <f t="shared" si="0"/>
        <v>002003</v>
      </c>
      <c r="G23" s="127" t="s">
        <v>41</v>
      </c>
      <c r="H23" s="60">
        <f>IF(AND(E23&lt;&gt;0,'T18'!T$16=0,'T18'!$T$43&lt;&gt;0),"ATTENZIONE! NON E' STATA DICHIARATA L'AREA DI INTERVENTO IN T18","")</f>
      </c>
    </row>
    <row r="24" spans="1:8" s="5" customFormat="1" ht="22.5">
      <c r="A24" s="173"/>
      <c r="B24" s="170"/>
      <c r="C24" s="15">
        <v>7</v>
      </c>
      <c r="D24" s="16" t="s">
        <v>131</v>
      </c>
      <c r="E24" s="132"/>
      <c r="F24" s="68" t="str">
        <f t="shared" si="0"/>
        <v>002003</v>
      </c>
      <c r="G24" s="127" t="s">
        <v>42</v>
      </c>
      <c r="H24" s="60">
        <f>IF(AND(E24&lt;&gt;0,'T18'!T$16=0,'T18'!$T$43&lt;&gt;0),"ATTENZIONE! NON E' STATA DICHIARATA L'AREA DI INTERVENTO IN T18","")</f>
      </c>
    </row>
    <row r="25" spans="1:8" s="5" customFormat="1" ht="22.5">
      <c r="A25" s="173"/>
      <c r="B25" s="170"/>
      <c r="C25" s="15">
        <v>8</v>
      </c>
      <c r="D25" s="16" t="s">
        <v>132</v>
      </c>
      <c r="E25" s="132"/>
      <c r="F25" s="68" t="str">
        <f t="shared" si="0"/>
        <v>002003</v>
      </c>
      <c r="G25" s="127" t="s">
        <v>43</v>
      </c>
      <c r="H25" s="60">
        <f>IF(AND(E25&lt;&gt;0,'T18'!T$16=0,'T18'!$T$43&lt;&gt;0),"ATTENZIONE! NON E' STATA DICHIARATA L'AREA DI INTERVENTO IN T18","")</f>
      </c>
    </row>
    <row r="26" spans="1:8" s="5" customFormat="1" ht="15">
      <c r="A26" s="173"/>
      <c r="B26" s="170"/>
      <c r="C26" s="15">
        <v>9</v>
      </c>
      <c r="D26" s="16" t="s">
        <v>204</v>
      </c>
      <c r="E26" s="132"/>
      <c r="F26" s="68" t="str">
        <f t="shared" si="0"/>
        <v>002003</v>
      </c>
      <c r="G26" s="127" t="s">
        <v>44</v>
      </c>
      <c r="H26" s="60">
        <f>IF(AND(E26&lt;&gt;0,'T18'!T$16=0,'T18'!$T$43&lt;&gt;0),"ATTENZIONE! NON E' STATA DICHIARATA L'AREA DI INTERVENTO IN T18","")</f>
      </c>
    </row>
    <row r="27" spans="1:8" s="5" customFormat="1" ht="15">
      <c r="A27" s="173"/>
      <c r="B27" s="170"/>
      <c r="C27" s="15">
        <v>10</v>
      </c>
      <c r="D27" s="16" t="s">
        <v>205</v>
      </c>
      <c r="E27" s="132">
        <v>1</v>
      </c>
      <c r="F27" s="68" t="str">
        <f t="shared" si="0"/>
        <v>002003</v>
      </c>
      <c r="G27" s="127" t="s">
        <v>45</v>
      </c>
      <c r="H27" s="60">
        <f>IF(AND(E27&lt;&gt;0,'T18'!T$16=0,'T18'!$T$43&lt;&gt;0),"ATTENZIONE! NON E' STATA DICHIARATA L'AREA DI INTERVENTO IN T18","")</f>
      </c>
    </row>
    <row r="28" spans="1:8" s="5" customFormat="1" ht="15">
      <c r="A28" s="173"/>
      <c r="B28" s="170"/>
      <c r="C28" s="15">
        <v>11</v>
      </c>
      <c r="D28" s="16" t="s">
        <v>133</v>
      </c>
      <c r="E28" s="132"/>
      <c r="F28" s="68" t="str">
        <f t="shared" si="0"/>
        <v>002003</v>
      </c>
      <c r="G28" s="127" t="s">
        <v>46</v>
      </c>
      <c r="H28" s="60">
        <f>IF(AND(E28&lt;&gt;0,'T18'!T$16=0,'T18'!$T$43&lt;&gt;0),"ATTENZIONE! NON E' STATA DICHIARATA L'AREA DI INTERVENTO IN T18","")</f>
      </c>
    </row>
    <row r="29" spans="1:8" s="5" customFormat="1" ht="15">
      <c r="A29" s="173"/>
      <c r="B29" s="170"/>
      <c r="C29" s="15">
        <v>12</v>
      </c>
      <c r="D29" s="16" t="s">
        <v>134</v>
      </c>
      <c r="E29" s="132"/>
      <c r="F29" s="68" t="str">
        <f t="shared" si="0"/>
        <v>002003</v>
      </c>
      <c r="G29" s="127" t="s">
        <v>47</v>
      </c>
      <c r="H29" s="60">
        <f>IF(AND(E29&lt;&gt;0,'T18'!T$16=0,'T18'!$T$43&lt;&gt;0),"ATTENZIONE! NON E' STATA DICHIARATA L'AREA DI INTERVENTO IN T18","")</f>
      </c>
    </row>
    <row r="30" spans="1:8" s="5" customFormat="1" ht="15">
      <c r="A30" s="173"/>
      <c r="B30" s="170"/>
      <c r="C30" s="15">
        <v>13</v>
      </c>
      <c r="D30" s="16" t="s">
        <v>135</v>
      </c>
      <c r="E30" s="132">
        <v>2</v>
      </c>
      <c r="F30" s="68" t="str">
        <f t="shared" si="0"/>
        <v>002003</v>
      </c>
      <c r="G30" s="127" t="s">
        <v>48</v>
      </c>
      <c r="H30" s="60">
        <f>IF(AND(E30&lt;&gt;0,'T18'!T$16=0,'T18'!$T$43&lt;&gt;0),"ATTENZIONE! NON E' STATA DICHIARATA L'AREA DI INTERVENTO IN T18","")</f>
      </c>
    </row>
    <row r="31" spans="1:8" s="5" customFormat="1" ht="15">
      <c r="A31" s="173"/>
      <c r="B31" s="170"/>
      <c r="C31" s="15">
        <v>19</v>
      </c>
      <c r="D31" s="16" t="s">
        <v>210</v>
      </c>
      <c r="E31" s="132">
        <v>2</v>
      </c>
      <c r="F31" s="68" t="str">
        <f t="shared" si="0"/>
        <v>002003</v>
      </c>
      <c r="G31" s="127" t="s">
        <v>209</v>
      </c>
      <c r="H31" s="60">
        <f>IF(AND(E31&lt;&gt;0,'T18'!T$16=0,'T18'!$T$43&lt;&gt;0),"ATTENZIONE! NON E' STATA DICHIARATA L'AREA DI INTERVENTO IN T18","")</f>
      </c>
    </row>
    <row r="32" spans="1:8" s="5" customFormat="1" ht="22.5" customHeight="1">
      <c r="A32" s="173"/>
      <c r="B32" s="170"/>
      <c r="C32" s="15">
        <v>18</v>
      </c>
      <c r="D32" s="16" t="s">
        <v>208</v>
      </c>
      <c r="E32" s="132">
        <v>20</v>
      </c>
      <c r="F32" s="68" t="str">
        <f t="shared" si="0"/>
        <v>002003</v>
      </c>
      <c r="G32" s="127" t="s">
        <v>207</v>
      </c>
      <c r="H32" s="60">
        <f>IF(AND(E32&lt;&gt;0,'T18'!T$16=0,'T18'!$T$43&lt;&gt;0),"ATTENZIONE! NON E' STATA DICHIARATA L'AREA DI INTERVENTO IN T18","")</f>
      </c>
    </row>
    <row r="33" spans="1:9" s="6" customFormat="1" ht="15.75">
      <c r="A33" s="172" t="str">
        <f>'T18'!A17</f>
        <v>004</v>
      </c>
      <c r="B33" s="169" t="str">
        <f>'T18'!B17</f>
        <v>SISTEMI INFORMATIVI</v>
      </c>
      <c r="C33" s="93">
        <v>1</v>
      </c>
      <c r="D33" s="17" t="s">
        <v>136</v>
      </c>
      <c r="E33" s="134">
        <v>42</v>
      </c>
      <c r="F33" s="68" t="str">
        <f>$A$13&amp;$A$33</f>
        <v>002004</v>
      </c>
      <c r="G33" s="127" t="s">
        <v>36</v>
      </c>
      <c r="H33" s="60">
        <f>IF(AND(E33&lt;&gt;0,'T18'!T$17=0,'T18'!$T$43&lt;&gt;0),"ATTENZIONE! NON E' STATA DICHIARATA L'AREA DI INTERVENTO IN T18","")</f>
      </c>
      <c r="I33" s="14"/>
    </row>
    <row r="34" spans="1:9" s="6" customFormat="1" ht="15.75">
      <c r="A34" s="174"/>
      <c r="B34" s="171"/>
      <c r="C34" s="93">
        <v>2</v>
      </c>
      <c r="D34" s="17" t="s">
        <v>137</v>
      </c>
      <c r="E34" s="134">
        <v>4</v>
      </c>
      <c r="F34" s="68" t="str">
        <f>$A$13&amp;$A$33</f>
        <v>002004</v>
      </c>
      <c r="G34" s="127" t="s">
        <v>37</v>
      </c>
      <c r="H34" s="60">
        <f>IF(AND(E34&lt;&gt;0,'T18'!T$17=0,'T18'!$T$43&lt;&gt;0),"ATTENZIONE! NON E' STATA DICHIARATA L'AREA DI INTERVENTO IN T18","")</f>
      </c>
      <c r="I34" s="14"/>
    </row>
    <row r="35" spans="1:9" s="6" customFormat="1" ht="15.75">
      <c r="A35" s="172" t="str">
        <f>'T18'!A18</f>
        <v>005</v>
      </c>
      <c r="B35" s="169" t="str">
        <f>'T18'!B18</f>
        <v>SERVIZI DI PIANIFICAZIONE E CONTROLLO</v>
      </c>
      <c r="C35" s="93">
        <v>1</v>
      </c>
      <c r="D35" s="17" t="s">
        <v>138</v>
      </c>
      <c r="E35" s="134">
        <v>1</v>
      </c>
      <c r="F35" s="68" t="str">
        <f>$A$13&amp;$A$35</f>
        <v>002005</v>
      </c>
      <c r="G35" s="127" t="s">
        <v>36</v>
      </c>
      <c r="H35" s="60">
        <f>IF(AND(E35&lt;&gt;0,'T18'!T$18=0,'T18'!$T$43&lt;&gt;0),"ATTENZIONE! NON E' STATA DICHIARATA L'AREA DI INTERVENTO IN T18","")</f>
      </c>
      <c r="I35" s="14"/>
    </row>
    <row r="36" spans="1:9" s="6" customFormat="1" ht="15.75">
      <c r="A36" s="174"/>
      <c r="B36" s="171"/>
      <c r="C36" s="93">
        <v>2</v>
      </c>
      <c r="D36" s="17" t="s">
        <v>139</v>
      </c>
      <c r="E36" s="134">
        <v>1</v>
      </c>
      <c r="F36" s="68" t="str">
        <f>$A$13&amp;$A$35</f>
        <v>002005</v>
      </c>
      <c r="G36" s="127" t="s">
        <v>37</v>
      </c>
      <c r="H36" s="60">
        <f>IF(AND(E36&lt;&gt;0,'T18'!T$18=0,'T18'!$T$43&lt;&gt;0),"ATTENZIONE! NON E' STATA DICHIARATA L'AREA DI INTERVENTO IN T18","")</f>
      </c>
      <c r="I36" s="14"/>
    </row>
    <row r="37" spans="1:9" s="6" customFormat="1" ht="15.75">
      <c r="A37" s="172" t="str">
        <f>'T18'!A19</f>
        <v>006</v>
      </c>
      <c r="B37" s="169" t="str">
        <f>'T18'!B19</f>
        <v>SERVIZI DI SUPPORTO</v>
      </c>
      <c r="C37" s="93">
        <v>1</v>
      </c>
      <c r="D37" s="17" t="s">
        <v>140</v>
      </c>
      <c r="E37" s="134">
        <v>11287</v>
      </c>
      <c r="F37" s="68" t="str">
        <f>$A$13&amp;$A$37</f>
        <v>002006</v>
      </c>
      <c r="G37" s="127" t="s">
        <v>36</v>
      </c>
      <c r="H37" s="60">
        <f>IF(AND(E37&lt;&gt;0,'T18'!T$19=0,'T18'!$T$43&lt;&gt;0),"ATTENZIONE! NON E' STATA DICHIARATA L'AREA DI INTERVENTO IN T18","")</f>
      </c>
      <c r="I37" s="14"/>
    </row>
    <row r="38" spans="1:8" s="5" customFormat="1" ht="15">
      <c r="A38" s="173"/>
      <c r="B38" s="170"/>
      <c r="C38" s="15">
        <v>2</v>
      </c>
      <c r="D38" s="16" t="s">
        <v>141</v>
      </c>
      <c r="E38" s="132">
        <v>4843</v>
      </c>
      <c r="F38" s="68" t="str">
        <f>$A$13&amp;$A$37</f>
        <v>002006</v>
      </c>
      <c r="G38" s="127" t="s">
        <v>37</v>
      </c>
      <c r="H38" s="60">
        <f>IF(AND(E38&lt;&gt;0,'T18'!T$19=0,'T18'!$T$43&lt;&gt;0),"ATTENZIONE! NON E' STATA DICHIARATA L'AREA DI INTERVENTO IN T18","")</f>
      </c>
    </row>
    <row r="39" spans="1:8" s="5" customFormat="1" ht="15">
      <c r="A39" s="173"/>
      <c r="B39" s="170"/>
      <c r="C39" s="15">
        <v>3</v>
      </c>
      <c r="D39" s="16" t="s">
        <v>229</v>
      </c>
      <c r="E39" s="132">
        <v>2</v>
      </c>
      <c r="F39" s="68" t="str">
        <f>$A$13&amp;$A$37</f>
        <v>002006</v>
      </c>
      <c r="G39" s="127" t="s">
        <v>38</v>
      </c>
      <c r="H39" s="60">
        <f>IF(AND(E39&lt;&gt;0,'T18'!T$19=0,'T18'!$T$43&lt;&gt;0),"ATTENZIONE! NON E' STATA DICHIARATA L'AREA DI INTERVENTO IN T18","")</f>
      </c>
    </row>
    <row r="40" spans="1:8" s="5" customFormat="1" ht="15">
      <c r="A40" s="174"/>
      <c r="B40" s="171"/>
      <c r="C40" s="15">
        <v>4</v>
      </c>
      <c r="D40" s="16" t="s">
        <v>142</v>
      </c>
      <c r="E40" s="132">
        <v>2150</v>
      </c>
      <c r="F40" s="68" t="str">
        <f>$A$13&amp;$A$37</f>
        <v>002006</v>
      </c>
      <c r="G40" s="127" t="s">
        <v>39</v>
      </c>
      <c r="H40" s="60">
        <f>IF(AND(E40&lt;&gt;0,'T18'!T$19=0,'T18'!$T$43&lt;&gt;0),"ATTENZIONE! NON E' STATA DICHIARATA L'AREA DI INTERVENTO IN T18","")</f>
      </c>
    </row>
    <row r="41" spans="1:9" s="6" customFormat="1" ht="15.75">
      <c r="A41" s="9" t="str">
        <f>'T18'!B20</f>
        <v>003</v>
      </c>
      <c r="B41" s="178" t="str">
        <f>'T18'!C20</f>
        <v>SERVIZI PER CONTO DELLO STATO, AUTORIZZATIVI E IMPOSITIVI</v>
      </c>
      <c r="C41" s="178"/>
      <c r="D41" s="178"/>
      <c r="E41" s="179"/>
      <c r="F41" s="68"/>
      <c r="G41" s="127"/>
      <c r="H41" s="60"/>
      <c r="I41" s="14"/>
    </row>
    <row r="42" spans="1:8" s="6" customFormat="1" ht="15.75">
      <c r="A42" s="172" t="str">
        <f>'T18'!A21</f>
        <v>001</v>
      </c>
      <c r="B42" s="169" t="str">
        <f>'T18'!B21</f>
        <v>STATO CIVILE E ANAGRAFE</v>
      </c>
      <c r="C42" s="15">
        <v>1</v>
      </c>
      <c r="D42" s="16" t="s">
        <v>143</v>
      </c>
      <c r="E42" s="132">
        <v>2094</v>
      </c>
      <c r="F42" s="68" t="str">
        <f>$A$41&amp;$A$42</f>
        <v>003001</v>
      </c>
      <c r="G42" s="127" t="s">
        <v>36</v>
      </c>
      <c r="H42" s="60">
        <f>IF(AND(E42&lt;&gt;0,'T18'!T$21=0,'T18'!$T$43&lt;&gt;0),"ATTENZIONE! NON E' STATA DICHIARATA L'AREA DI INTERVENTO IN T18","")</f>
      </c>
    </row>
    <row r="43" spans="1:8" s="6" customFormat="1" ht="15.75">
      <c r="A43" s="173"/>
      <c r="B43" s="170"/>
      <c r="C43" s="15">
        <v>2</v>
      </c>
      <c r="D43" s="16" t="s">
        <v>144</v>
      </c>
      <c r="E43" s="132">
        <v>1074</v>
      </c>
      <c r="F43" s="68" t="str">
        <f>$A$41&amp;$A$42</f>
        <v>003001</v>
      </c>
      <c r="G43" s="127" t="s">
        <v>37</v>
      </c>
      <c r="H43" s="60">
        <f>IF(AND(E43&lt;&gt;0,'T18'!T$21=0,'T18'!$T$43&lt;&gt;0),"ATTENZIONE! NON E' STATA DICHIARATA L'AREA DI INTERVENTO IN T18","")</f>
      </c>
    </row>
    <row r="44" spans="1:8" s="6" customFormat="1" ht="15.75">
      <c r="A44" s="174"/>
      <c r="B44" s="171"/>
      <c r="C44" s="15">
        <v>3</v>
      </c>
      <c r="D44" s="16" t="s">
        <v>145</v>
      </c>
      <c r="E44" s="132">
        <v>393</v>
      </c>
      <c r="F44" s="68" t="str">
        <f>$A$41&amp;$A$42</f>
        <v>003001</v>
      </c>
      <c r="G44" s="127" t="s">
        <v>38</v>
      </c>
      <c r="H44" s="60">
        <f>IF(AND(E44&lt;&gt;0,'T18'!T$21=0,'T18'!$T$43&lt;&gt;0),"ATTENZIONE! NON E' STATA DICHIARATA L'AREA DI INTERVENTO IN T18","")</f>
      </c>
    </row>
    <row r="45" spans="1:8" s="6" customFormat="1" ht="15.75">
      <c r="A45" s="23" t="str">
        <f>'T18'!A22</f>
        <v>002</v>
      </c>
      <c r="B45" s="16" t="str">
        <f>'T18'!B22</f>
        <v>SERVIZIO ELETTORALE</v>
      </c>
      <c r="C45" s="15">
        <v>1</v>
      </c>
      <c r="D45" s="16" t="s">
        <v>146</v>
      </c>
      <c r="E45" s="132">
        <v>8</v>
      </c>
      <c r="F45" s="68" t="str">
        <f>$A$41&amp;$A$45</f>
        <v>003002</v>
      </c>
      <c r="G45" s="127" t="s">
        <v>36</v>
      </c>
      <c r="H45" s="60">
        <f>IF(AND(E45&lt;&gt;0,'T18'!T$22=0,'T18'!$T$43&lt;&gt;0),"ATTENZIONE! NON E' STATA DICHIARATA L'AREA DI INTERVENTO IN T18","")</f>
      </c>
    </row>
    <row r="46" spans="1:8" s="6" customFormat="1" ht="15.75">
      <c r="A46" s="23" t="str">
        <f>'T18'!A23</f>
        <v>003</v>
      </c>
      <c r="B46" s="16" t="str">
        <f>'T18'!B23</f>
        <v>SERVIZI STATISTICI</v>
      </c>
      <c r="C46" s="15">
        <v>1</v>
      </c>
      <c r="D46" s="16" t="s">
        <v>147</v>
      </c>
      <c r="E46" s="132">
        <v>17</v>
      </c>
      <c r="F46" s="68" t="str">
        <f>$A$41&amp;$A$46</f>
        <v>003003</v>
      </c>
      <c r="G46" s="127" t="s">
        <v>36</v>
      </c>
      <c r="H46" s="60">
        <f>IF(AND(E46&lt;&gt;0,'T18'!T$23=0,'T18'!$T$43&lt;&gt;0),"ATTENZIONE! NON E' STATA DICHIARATA L'AREA DI INTERVENTO IN T18","")</f>
      </c>
    </row>
    <row r="47" spans="1:8" s="6" customFormat="1" ht="15.75">
      <c r="A47" s="172" t="str">
        <f>'T18'!A24</f>
        <v>004</v>
      </c>
      <c r="B47" s="169" t="str">
        <f>'T18'!B24</f>
        <v>TRIBUTI</v>
      </c>
      <c r="C47" s="93">
        <v>1</v>
      </c>
      <c r="D47" s="17" t="s">
        <v>148</v>
      </c>
      <c r="E47" s="134"/>
      <c r="F47" s="68" t="str">
        <f>$A$41&amp;$A$47</f>
        <v>003004</v>
      </c>
      <c r="G47" s="127" t="s">
        <v>36</v>
      </c>
      <c r="H47" s="60">
        <f>IF(AND(E47&lt;&gt;0,'T18'!T$24=0,'T18'!$T$43&lt;&gt;0),"ATTENZIONE! NON E' STATA DICHIARATA L'AREA DI INTERVENTO IN T18","")</f>
      </c>
    </row>
    <row r="48" spans="1:8" s="6" customFormat="1" ht="15.75">
      <c r="A48" s="174"/>
      <c r="B48" s="171"/>
      <c r="C48" s="93">
        <v>2</v>
      </c>
      <c r="D48" s="17" t="s">
        <v>149</v>
      </c>
      <c r="E48" s="134">
        <v>7944</v>
      </c>
      <c r="F48" s="68" t="str">
        <f>$A$41&amp;$A$47</f>
        <v>003004</v>
      </c>
      <c r="G48" s="127" t="s">
        <v>37</v>
      </c>
      <c r="H48" s="60">
        <f>IF(AND(E48&lt;&gt;0,'T18'!T$24=0,'T18'!$T$43&lt;&gt;0),"ATTENZIONE! NON E' STATA DICHIARATA L'AREA DI INTERVENTO IN T18","")</f>
      </c>
    </row>
    <row r="49" spans="1:8" s="6" customFormat="1" ht="15.75">
      <c r="A49" s="172" t="str">
        <f>'T18'!A25</f>
        <v>005</v>
      </c>
      <c r="B49" s="169" t="str">
        <f>'T18'!B25</f>
        <v>AUTORIZZAZIONI, CONCESSIONI E PROVVIDENZE</v>
      </c>
      <c r="C49" s="15">
        <v>1</v>
      </c>
      <c r="D49" s="16" t="s">
        <v>150</v>
      </c>
      <c r="E49" s="132">
        <v>5</v>
      </c>
      <c r="F49" s="68" t="str">
        <f>$A$41&amp;$A$49</f>
        <v>003005</v>
      </c>
      <c r="G49" s="127" t="s">
        <v>36</v>
      </c>
      <c r="H49" s="60">
        <f>IF(AND(E49&lt;&gt;0,'T18'!T$25=0,'T18'!$T$43&lt;&gt;0),"ATTENZIONE! NON E' STATA DICHIARATA L'AREA DI INTERVENTO IN T18","")</f>
      </c>
    </row>
    <row r="50" spans="1:8" s="5" customFormat="1" ht="15">
      <c r="A50" s="173"/>
      <c r="B50" s="170"/>
      <c r="C50" s="15">
        <v>2</v>
      </c>
      <c r="D50" s="16" t="s">
        <v>151</v>
      </c>
      <c r="E50" s="132">
        <v>30</v>
      </c>
      <c r="F50" s="68" t="str">
        <f>$A$41&amp;$A$49</f>
        <v>003005</v>
      </c>
      <c r="G50" s="127" t="s">
        <v>37</v>
      </c>
      <c r="H50" s="60">
        <f>IF(AND(E50&lt;&gt;0,'T18'!T$25=0,'T18'!$T$43&lt;&gt;0),"ATTENZIONE! NON E' STATA DICHIARATA L'AREA DI INTERVENTO IN T18","")</f>
      </c>
    </row>
    <row r="51" spans="1:8" s="5" customFormat="1" ht="22.5">
      <c r="A51" s="173"/>
      <c r="B51" s="170"/>
      <c r="C51" s="15">
        <v>3</v>
      </c>
      <c r="D51" s="16" t="s">
        <v>152</v>
      </c>
      <c r="E51" s="132">
        <v>15</v>
      </c>
      <c r="F51" s="68" t="str">
        <f>$A$41&amp;$A$49</f>
        <v>003005</v>
      </c>
      <c r="G51" s="127" t="s">
        <v>38</v>
      </c>
      <c r="H51" s="60">
        <f>IF(AND(E51&lt;&gt;0,'T18'!T$25=0,'T18'!$T$43&lt;&gt;0),"ATTENZIONE! NON E' STATA DICHIARATA L'AREA DI INTERVENTO IN T18","")</f>
      </c>
    </row>
    <row r="52" spans="1:8" s="5" customFormat="1" ht="15">
      <c r="A52" s="174"/>
      <c r="B52" s="171"/>
      <c r="C52" s="15">
        <v>5</v>
      </c>
      <c r="D52" s="16" t="s">
        <v>231</v>
      </c>
      <c r="E52" s="132">
        <v>214328</v>
      </c>
      <c r="F52" s="68" t="str">
        <f>$A$41&amp;$A$49</f>
        <v>003005</v>
      </c>
      <c r="G52" s="127" t="s">
        <v>40</v>
      </c>
      <c r="H52" s="60">
        <f>IF(AND(E52&lt;&gt;0,'T18'!T$25=0,'T18'!$T$43&lt;&gt;0),"ATTENZIONE! NON E' STATA DICHIARATA L'AREA DI INTERVENTO IN T18","")</f>
      </c>
    </row>
    <row r="53" spans="1:8" s="6" customFormat="1" ht="15.75">
      <c r="A53" s="172" t="str">
        <f>'T18'!A26</f>
        <v>006</v>
      </c>
      <c r="B53" s="169" t="str">
        <f>'T18'!B26</f>
        <v>URBANISTICA</v>
      </c>
      <c r="C53" s="93">
        <v>1</v>
      </c>
      <c r="D53" s="17" t="s">
        <v>153</v>
      </c>
      <c r="E53" s="134"/>
      <c r="F53" s="68" t="str">
        <f>$A$41&amp;$A$53</f>
        <v>003006</v>
      </c>
      <c r="G53" s="127" t="s">
        <v>36</v>
      </c>
      <c r="H53" s="60">
        <f>IF(AND(E53&lt;&gt;0,'T18'!T$26=0,'T18'!$T$43&lt;&gt;0),"ATTENZIONE! NON E' STATA DICHIARATA L'AREA DI INTERVENTO IN T18","")</f>
      </c>
    </row>
    <row r="54" spans="1:8" s="5" customFormat="1" ht="15">
      <c r="A54" s="173"/>
      <c r="B54" s="170"/>
      <c r="C54" s="15">
        <v>2</v>
      </c>
      <c r="D54" s="16" t="s">
        <v>154</v>
      </c>
      <c r="E54" s="132"/>
      <c r="F54" s="68" t="str">
        <f aca="true" t="shared" si="1" ref="F54:F64">$A$41&amp;$A$53</f>
        <v>003006</v>
      </c>
      <c r="G54" s="127" t="s">
        <v>37</v>
      </c>
      <c r="H54" s="60">
        <f>IF(AND(E54&lt;&gt;0,'T18'!T$26=0,'T18'!$T$43&lt;&gt;0),"ATTENZIONE! NON E' STATA DICHIARATA L'AREA DI INTERVENTO IN T18","")</f>
      </c>
    </row>
    <row r="55" spans="1:8" s="5" customFormat="1" ht="15">
      <c r="A55" s="173"/>
      <c r="B55" s="170"/>
      <c r="C55" s="15">
        <v>3</v>
      </c>
      <c r="D55" s="16" t="s">
        <v>155</v>
      </c>
      <c r="E55" s="132">
        <v>2</v>
      </c>
      <c r="F55" s="68" t="str">
        <f t="shared" si="1"/>
        <v>003006</v>
      </c>
      <c r="G55" s="127" t="s">
        <v>38</v>
      </c>
      <c r="H55" s="60">
        <f>IF(AND(E55&lt;&gt;0,'T18'!T$26=0,'T18'!$T$43&lt;&gt;0),"ATTENZIONE! NON E' STATA DICHIARATA L'AREA DI INTERVENTO IN T18","")</f>
      </c>
    </row>
    <row r="56" spans="1:8" s="5" customFormat="1" ht="15">
      <c r="A56" s="173"/>
      <c r="B56" s="170"/>
      <c r="C56" s="15">
        <v>4</v>
      </c>
      <c r="D56" s="16" t="s">
        <v>156</v>
      </c>
      <c r="E56" s="132"/>
      <c r="F56" s="68" t="str">
        <f t="shared" si="1"/>
        <v>003006</v>
      </c>
      <c r="G56" s="127" t="s">
        <v>39</v>
      </c>
      <c r="H56" s="60">
        <f>IF(AND(E56&lt;&gt;0,'T18'!T$26=0,'T18'!$T$43&lt;&gt;0),"ATTENZIONE! NON E' STATA DICHIARATA L'AREA DI INTERVENTO IN T18","")</f>
      </c>
    </row>
    <row r="57" spans="1:8" s="5" customFormat="1" ht="15">
      <c r="A57" s="173"/>
      <c r="B57" s="170"/>
      <c r="C57" s="15">
        <v>5</v>
      </c>
      <c r="D57" s="16" t="s">
        <v>157</v>
      </c>
      <c r="E57" s="132">
        <v>1</v>
      </c>
      <c r="F57" s="68" t="str">
        <f t="shared" si="1"/>
        <v>003006</v>
      </c>
      <c r="G57" s="127" t="s">
        <v>40</v>
      </c>
      <c r="H57" s="60">
        <f>IF(AND(E57&lt;&gt;0,'T18'!T$26=0,'T18'!$T$43&lt;&gt;0),"ATTENZIONE! NON E' STATA DICHIARATA L'AREA DI INTERVENTO IN T18","")</f>
      </c>
    </row>
    <row r="58" spans="1:8" s="5" customFormat="1" ht="15">
      <c r="A58" s="173"/>
      <c r="B58" s="170"/>
      <c r="C58" s="15">
        <v>6</v>
      </c>
      <c r="D58" s="16" t="s">
        <v>158</v>
      </c>
      <c r="E58" s="132">
        <v>4</v>
      </c>
      <c r="F58" s="68" t="str">
        <f t="shared" si="1"/>
        <v>003006</v>
      </c>
      <c r="G58" s="127" t="s">
        <v>41</v>
      </c>
      <c r="H58" s="60">
        <f>IF(AND(E58&lt;&gt;0,'T18'!T$26=0,'T18'!$T$43&lt;&gt;0),"ATTENZIONE! NON E' STATA DICHIARATA L'AREA DI INTERVENTO IN T18","")</f>
      </c>
    </row>
    <row r="59" spans="1:8" s="5" customFormat="1" ht="15">
      <c r="A59" s="173"/>
      <c r="B59" s="170"/>
      <c r="C59" s="15">
        <v>7</v>
      </c>
      <c r="D59" s="16" t="s">
        <v>159</v>
      </c>
      <c r="E59" s="132"/>
      <c r="F59" s="68" t="str">
        <f t="shared" si="1"/>
        <v>003006</v>
      </c>
      <c r="G59" s="127" t="s">
        <v>42</v>
      </c>
      <c r="H59" s="60">
        <f>IF(AND(E59&lt;&gt;0,'T18'!T$26=0,'T18'!$T$43&lt;&gt;0),"ATTENZIONE! NON E' STATA DICHIARATA L'AREA DI INTERVENTO IN T18","")</f>
      </c>
    </row>
    <row r="60" spans="1:8" s="5" customFormat="1" ht="15">
      <c r="A60" s="173"/>
      <c r="B60" s="170"/>
      <c r="C60" s="15">
        <v>8</v>
      </c>
      <c r="D60" s="16" t="s">
        <v>160</v>
      </c>
      <c r="E60" s="132">
        <v>2</v>
      </c>
      <c r="F60" s="68" t="str">
        <f t="shared" si="1"/>
        <v>003006</v>
      </c>
      <c r="G60" s="127" t="s">
        <v>43</v>
      </c>
      <c r="H60" s="60">
        <f>IF(AND(E60&lt;&gt;0,'T18'!T$26=0,'T18'!$T$43&lt;&gt;0),"ATTENZIONE! NON E' STATA DICHIARATA L'AREA DI INTERVENTO IN T18","")</f>
      </c>
    </row>
    <row r="61" spans="1:8" s="5" customFormat="1" ht="15">
      <c r="A61" s="173"/>
      <c r="B61" s="170"/>
      <c r="C61" s="15">
        <v>9</v>
      </c>
      <c r="D61" s="16" t="s">
        <v>161</v>
      </c>
      <c r="E61" s="132">
        <v>105</v>
      </c>
      <c r="F61" s="68" t="str">
        <f t="shared" si="1"/>
        <v>003006</v>
      </c>
      <c r="G61" s="127" t="s">
        <v>44</v>
      </c>
      <c r="H61" s="60">
        <f>IF(AND(E61&lt;&gt;0,'T18'!T$26=0,'T18'!$T$43&lt;&gt;0),"ATTENZIONE! NON E' STATA DICHIARATA L'AREA DI INTERVENTO IN T18","")</f>
      </c>
    </row>
    <row r="62" spans="1:8" s="5" customFormat="1" ht="15">
      <c r="A62" s="173"/>
      <c r="B62" s="170"/>
      <c r="C62" s="15">
        <v>10</v>
      </c>
      <c r="D62" s="16" t="s">
        <v>214</v>
      </c>
      <c r="E62" s="132">
        <v>78</v>
      </c>
      <c r="F62" s="68" t="str">
        <f t="shared" si="1"/>
        <v>003006</v>
      </c>
      <c r="G62" s="127" t="s">
        <v>45</v>
      </c>
      <c r="H62" s="60">
        <f>IF(AND(E62&lt;&gt;0,'T18'!T$26=0,'T18'!$T$43&lt;&gt;0),"ATTENZIONE! NON E' STATA DICHIARATA L'AREA DI INTERVENTO IN T18","")</f>
      </c>
    </row>
    <row r="63" spans="1:8" s="5" customFormat="1" ht="15">
      <c r="A63" s="173"/>
      <c r="B63" s="170"/>
      <c r="C63" s="15">
        <v>11</v>
      </c>
      <c r="D63" s="16" t="s">
        <v>162</v>
      </c>
      <c r="E63" s="132">
        <v>61</v>
      </c>
      <c r="F63" s="68" t="str">
        <f t="shared" si="1"/>
        <v>003006</v>
      </c>
      <c r="G63" s="127" t="s">
        <v>46</v>
      </c>
      <c r="H63" s="60">
        <f>IF(AND(E63&lt;&gt;0,'T18'!T$26=0,'T18'!$T$43&lt;&gt;0),"ATTENZIONE! NON E' STATA DICHIARATA L'AREA DI INTERVENTO IN T18","")</f>
      </c>
    </row>
    <row r="64" spans="1:8" s="5" customFormat="1" ht="15">
      <c r="A64" s="174"/>
      <c r="B64" s="171"/>
      <c r="C64" s="15">
        <v>12</v>
      </c>
      <c r="D64" s="16" t="s">
        <v>163</v>
      </c>
      <c r="E64" s="132">
        <v>6</v>
      </c>
      <c r="F64" s="68" t="str">
        <f t="shared" si="1"/>
        <v>003006</v>
      </c>
      <c r="G64" s="127" t="s">
        <v>47</v>
      </c>
      <c r="H64" s="60">
        <f>IF(AND(E64&lt;&gt;0,'T18'!T$26=0,'T18'!$T$43&lt;&gt;0),"ATTENZIONE! NON E' STATA DICHIARATA L'AREA DI INTERVENTO IN T18","")</f>
      </c>
    </row>
    <row r="65" spans="1:8" s="6" customFormat="1" ht="15.75">
      <c r="A65" s="9" t="str">
        <f>'T18'!B27</f>
        <v>004</v>
      </c>
      <c r="B65" s="178" t="str">
        <f>'T18'!C27</f>
        <v>SERVIZI EROGATI ALLA COLLETTIVITA'</v>
      </c>
      <c r="C65" s="178"/>
      <c r="D65" s="178"/>
      <c r="E65" s="179"/>
      <c r="F65" s="68"/>
      <c r="G65" s="127"/>
      <c r="H65" s="60"/>
    </row>
    <row r="66" spans="1:8" s="5" customFormat="1" ht="15">
      <c r="A66" s="172" t="str">
        <f>'T18'!A28</f>
        <v>001</v>
      </c>
      <c r="B66" s="175" t="str">
        <f>'T18'!B28</f>
        <v>SICUREZZA URBANA, ATTIVITÀ DI POLIZIA LOCALE E SERVIZIO DI NOTIFICA</v>
      </c>
      <c r="C66" s="15">
        <v>3</v>
      </c>
      <c r="D66" s="16" t="s">
        <v>164</v>
      </c>
      <c r="E66" s="132">
        <v>1236</v>
      </c>
      <c r="F66" s="68" t="str">
        <f>$A$65&amp;$A$66</f>
        <v>004001</v>
      </c>
      <c r="G66" s="127" t="s">
        <v>38</v>
      </c>
      <c r="H66" s="60">
        <f>IF(AND(E66&lt;&gt;0,'T18'!T$28=0,'T18'!$T$43&lt;&gt;0),"ATTENZIONE! NON E' STATA DICHIARATA L'AREA DI INTERVENTO IN T18","")</f>
      </c>
    </row>
    <row r="67" spans="1:8" s="5" customFormat="1" ht="15">
      <c r="A67" s="173"/>
      <c r="B67" s="176"/>
      <c r="C67" s="15">
        <v>4</v>
      </c>
      <c r="D67" s="17" t="s">
        <v>165</v>
      </c>
      <c r="E67" s="132">
        <v>14</v>
      </c>
      <c r="F67" s="68" t="str">
        <f>$A$65&amp;$A$66</f>
        <v>004001</v>
      </c>
      <c r="G67" s="127" t="s">
        <v>39</v>
      </c>
      <c r="H67" s="60">
        <f>IF(AND(E67&lt;&gt;0,'T18'!T$28=0,'T18'!$T$43&lt;&gt;0),"ATTENZIONE! NON E' STATA DICHIARATA L'AREA DI INTERVENTO IN T18","")</f>
      </c>
    </row>
    <row r="68" spans="1:8" s="5" customFormat="1" ht="15">
      <c r="A68" s="173"/>
      <c r="B68" s="176"/>
      <c r="C68" s="15">
        <v>5</v>
      </c>
      <c r="D68" s="17" t="s">
        <v>166</v>
      </c>
      <c r="E68" s="132">
        <v>52</v>
      </c>
      <c r="F68" s="68" t="str">
        <f>$A$65&amp;$A$66</f>
        <v>004001</v>
      </c>
      <c r="G68" s="127" t="s">
        <v>40</v>
      </c>
      <c r="H68" s="60">
        <f>IF(AND(E68&lt;&gt;0,'T18'!T$28=0,'T18'!$T$43&lt;&gt;0),"ATTENZIONE! NON E' STATA DICHIARATA L'AREA DI INTERVENTO IN T18","")</f>
      </c>
    </row>
    <row r="69" spans="1:8" s="5" customFormat="1" ht="15">
      <c r="A69" s="174"/>
      <c r="B69" s="177"/>
      <c r="C69" s="15">
        <v>6</v>
      </c>
      <c r="D69" s="16" t="s">
        <v>167</v>
      </c>
      <c r="E69" s="132">
        <v>247</v>
      </c>
      <c r="F69" s="68" t="str">
        <f>$A$65&amp;$A$66</f>
        <v>004001</v>
      </c>
      <c r="G69" s="127" t="s">
        <v>41</v>
      </c>
      <c r="H69" s="60">
        <f>IF(AND(E69&lt;&gt;0,'T18'!T$28=0,'T18'!$T$43&lt;&gt;0),"ATTENZIONE! NON E' STATA DICHIARATA L'AREA DI INTERVENTO IN T18","")</f>
      </c>
    </row>
    <row r="70" spans="1:8" s="6" customFormat="1" ht="15.75">
      <c r="A70" s="172" t="str">
        <f>'T18'!A29</f>
        <v>002</v>
      </c>
      <c r="B70" s="169" t="str">
        <f>'T18'!B29</f>
        <v>PROMOZIONE E GESTIONE TUTELA AMBIENTALE</v>
      </c>
      <c r="C70" s="15">
        <v>1</v>
      </c>
      <c r="D70" s="16" t="s">
        <v>168</v>
      </c>
      <c r="E70" s="132">
        <v>61</v>
      </c>
      <c r="F70" s="68" t="str">
        <f>$A$65&amp;$A$70</f>
        <v>004002</v>
      </c>
      <c r="G70" s="127" t="s">
        <v>36</v>
      </c>
      <c r="H70" s="60">
        <f>IF(AND(E70&lt;&gt;0,'T18'!T$29=0,'T18'!$T$43&lt;&gt;0),"ATTENZIONE! NON E' STATA DICHIARATA L'AREA DI INTERVENTO IN T18","")</f>
      </c>
    </row>
    <row r="71" spans="1:8" s="5" customFormat="1" ht="15">
      <c r="A71" s="173"/>
      <c r="B71" s="170"/>
      <c r="C71" s="15">
        <v>2</v>
      </c>
      <c r="D71" s="16" t="s">
        <v>169</v>
      </c>
      <c r="E71" s="132"/>
      <c r="F71" s="68" t="str">
        <f>$A$65&amp;$A$70</f>
        <v>004002</v>
      </c>
      <c r="G71" s="127" t="s">
        <v>37</v>
      </c>
      <c r="H71" s="60">
        <f>IF(AND(E71&lt;&gt;0,'T18'!T$29=0,'T18'!$T$43&lt;&gt;0),"ATTENZIONE! NON E' STATA DICHIARATA L'AREA DI INTERVENTO IN T18","")</f>
      </c>
    </row>
    <row r="72" spans="1:8" s="5" customFormat="1" ht="15">
      <c r="A72" s="173"/>
      <c r="B72" s="170"/>
      <c r="C72" s="15">
        <v>3</v>
      </c>
      <c r="D72" s="16" t="s">
        <v>170</v>
      </c>
      <c r="E72" s="132"/>
      <c r="F72" s="68" t="str">
        <f>$A$65&amp;$A$70</f>
        <v>004002</v>
      </c>
      <c r="G72" s="127" t="s">
        <v>38</v>
      </c>
      <c r="H72" s="60">
        <f>IF(AND(E72&lt;&gt;0,'T18'!T$29=0,'T18'!$T$43&lt;&gt;0),"ATTENZIONE! NON E' STATA DICHIARATA L'AREA DI INTERVENTO IN T18","")</f>
      </c>
    </row>
    <row r="73" spans="1:8" s="5" customFormat="1" ht="15">
      <c r="A73" s="173"/>
      <c r="B73" s="170"/>
      <c r="C73" s="15">
        <v>4</v>
      </c>
      <c r="D73" s="16" t="s">
        <v>226</v>
      </c>
      <c r="E73" s="132"/>
      <c r="F73" s="68" t="str">
        <f>$A$65&amp;$A$70</f>
        <v>004002</v>
      </c>
      <c r="G73" s="127" t="s">
        <v>39</v>
      </c>
      <c r="H73" s="60">
        <f>IF(AND(E73&lt;&gt;0,'T18'!T$29=0,'T18'!$T$43&lt;&gt;0),"ATTENZIONE! NON E' STATA DICHIARATA L'AREA DI INTERVENTO IN T18","")</f>
      </c>
    </row>
    <row r="74" spans="1:8" s="5" customFormat="1" ht="15">
      <c r="A74" s="174"/>
      <c r="B74" s="171"/>
      <c r="C74" s="93">
        <v>5</v>
      </c>
      <c r="D74" s="17" t="s">
        <v>219</v>
      </c>
      <c r="E74" s="134"/>
      <c r="F74" s="68" t="str">
        <f>$A$65&amp;$A$70</f>
        <v>004002</v>
      </c>
      <c r="G74" s="127" t="s">
        <v>40</v>
      </c>
      <c r="H74" s="60">
        <f>IF(AND(E74&lt;&gt;0,'T18'!T$29=0,'T18'!$T$43&lt;&gt;0),"ATTENZIONE! NON E' STATA DICHIARATA L'AREA DI INTERVENTO IN T18","")</f>
      </c>
    </row>
    <row r="75" spans="1:8" s="5" customFormat="1" ht="15">
      <c r="A75" s="172" t="str">
        <f>'T18'!A30</f>
        <v>003</v>
      </c>
      <c r="B75" s="169" t="str">
        <f>'T18'!B30</f>
        <v>LAVORI PUBBLICI</v>
      </c>
      <c r="C75" s="93">
        <v>11</v>
      </c>
      <c r="D75" s="17" t="s">
        <v>220</v>
      </c>
      <c r="E75" s="134">
        <v>9</v>
      </c>
      <c r="F75" s="68" t="str">
        <f>$A$65&amp;$A$75</f>
        <v>004003</v>
      </c>
      <c r="G75" s="127" t="s">
        <v>46</v>
      </c>
      <c r="H75" s="60">
        <f>IF(AND(E75&lt;&gt;0,'T18'!T$30=0,'T18'!$T$43&lt;&gt;0),"ATTENZIONE! NON E' STATA DICHIARATA L'AREA DI INTERVENTO IN T18","")</f>
      </c>
    </row>
    <row r="76" spans="1:8" s="5" customFormat="1" ht="15">
      <c r="A76" s="173"/>
      <c r="B76" s="170"/>
      <c r="C76" s="15">
        <v>3</v>
      </c>
      <c r="D76" s="16" t="s">
        <v>171</v>
      </c>
      <c r="E76" s="132">
        <v>4</v>
      </c>
      <c r="F76" s="68" t="str">
        <f>$A$65&amp;$A$75</f>
        <v>004003</v>
      </c>
      <c r="G76" s="127" t="s">
        <v>38</v>
      </c>
      <c r="H76" s="60">
        <f>IF(AND(E76&lt;&gt;0,'T18'!T$30=0,'T18'!$T$43&lt;&gt;0),"ATTENZIONE! NON E' STATA DICHIARATA L'AREA DI INTERVENTO IN T18","")</f>
      </c>
    </row>
    <row r="77" spans="1:8" s="5" customFormat="1" ht="15">
      <c r="A77" s="173"/>
      <c r="B77" s="170"/>
      <c r="C77" s="15">
        <v>4</v>
      </c>
      <c r="D77" s="16" t="s">
        <v>172</v>
      </c>
      <c r="E77" s="132">
        <v>152</v>
      </c>
      <c r="F77" s="68" t="str">
        <f>$A$65&amp;$A$75</f>
        <v>004003</v>
      </c>
      <c r="G77" s="127" t="s">
        <v>39</v>
      </c>
      <c r="H77" s="60">
        <f>IF(AND(E77&lt;&gt;0,'T18'!T$30=0,'T18'!$T$43&lt;&gt;0),"ATTENZIONE! NON E' STATA DICHIARATA L'AREA DI INTERVENTO IN T18","")</f>
      </c>
    </row>
    <row r="78" spans="1:8" s="5" customFormat="1" ht="15">
      <c r="A78" s="173"/>
      <c r="B78" s="170"/>
      <c r="C78" s="15">
        <v>5</v>
      </c>
      <c r="D78" s="16" t="s">
        <v>173</v>
      </c>
      <c r="E78" s="132">
        <v>7</v>
      </c>
      <c r="F78" s="68" t="str">
        <f>$A$65&amp;$A$75</f>
        <v>004003</v>
      </c>
      <c r="G78" s="127" t="s">
        <v>40</v>
      </c>
      <c r="H78" s="60">
        <f>IF(AND(E78&lt;&gt;0,'T18'!T$30=0,'T18'!$T$43&lt;&gt;0),"ATTENZIONE! NON E' STATA DICHIARATA L'AREA DI INTERVENTO IN T18","")</f>
      </c>
    </row>
    <row r="79" spans="1:8" s="5" customFormat="1" ht="15">
      <c r="A79" s="174"/>
      <c r="B79" s="171"/>
      <c r="C79" s="15">
        <v>7</v>
      </c>
      <c r="D79" s="16" t="s">
        <v>174</v>
      </c>
      <c r="E79" s="132">
        <v>1</v>
      </c>
      <c r="F79" s="68" t="str">
        <f>$A$65&amp;$A$75</f>
        <v>004003</v>
      </c>
      <c r="G79" s="127" t="s">
        <v>42</v>
      </c>
      <c r="H79" s="60">
        <f>IF(AND(E79&lt;&gt;0,'T18'!T$30=0,'T18'!$T$43&lt;&gt;0),"ATTENZIONE! NON E' STATA DICHIARATA L'AREA DI INTERVENTO IN T18","")</f>
      </c>
    </row>
    <row r="80" spans="1:8" s="6" customFormat="1" ht="15.75">
      <c r="A80" s="172" t="str">
        <f>'T18'!A31</f>
        <v>004</v>
      </c>
      <c r="B80" s="169" t="str">
        <f>'T18'!B31</f>
        <v>SERVIZI IDRICI INTEGRATI</v>
      </c>
      <c r="C80" s="15">
        <v>1</v>
      </c>
      <c r="D80" s="16" t="s">
        <v>175</v>
      </c>
      <c r="E80" s="132">
        <v>158</v>
      </c>
      <c r="F80" s="68" t="str">
        <f>$A$65&amp;$A$80</f>
        <v>004004</v>
      </c>
      <c r="G80" s="127" t="s">
        <v>36</v>
      </c>
      <c r="H80" s="60">
        <f>IF(AND(E80&lt;&gt;0,'T18'!T$31=0,'T18'!$T$43&lt;&gt;0),"ATTENZIONE! NON E' STATA DICHIARATA L'AREA DI INTERVENTO IN T18","")</f>
      </c>
    </row>
    <row r="81" spans="1:8" s="6" customFormat="1" ht="15.75">
      <c r="A81" s="174"/>
      <c r="B81" s="171"/>
      <c r="C81" s="15">
        <v>2</v>
      </c>
      <c r="D81" s="16" t="s">
        <v>176</v>
      </c>
      <c r="E81" s="132">
        <v>22</v>
      </c>
      <c r="F81" s="68" t="str">
        <f>$A$65&amp;$A$80</f>
        <v>004004</v>
      </c>
      <c r="G81" s="127" t="s">
        <v>37</v>
      </c>
      <c r="H81" s="60">
        <f>IF(AND(E81&lt;&gt;0,'T18'!T$31=0,'T18'!$T$43&lt;&gt;0),"ATTENZIONE! NON E' STATA DICHIARATA L'AREA DI INTERVENTO IN T18","")</f>
      </c>
    </row>
    <row r="82" spans="1:8" s="6" customFormat="1" ht="15.75">
      <c r="A82" s="172" t="str">
        <f>'T18'!A32</f>
        <v>005</v>
      </c>
      <c r="B82" s="169" t="str">
        <f>'T18'!B32</f>
        <v>ALTRI SERVIZI DI RETE / RETI WI FI</v>
      </c>
      <c r="C82" s="15">
        <v>1</v>
      </c>
      <c r="D82" s="16" t="s">
        <v>177</v>
      </c>
      <c r="E82" s="132">
        <v>29</v>
      </c>
      <c r="F82" s="68" t="str">
        <f>$A$65&amp;$A$82</f>
        <v>004005</v>
      </c>
      <c r="G82" s="127" t="s">
        <v>36</v>
      </c>
      <c r="H82" s="60">
        <f>IF(AND(E82&lt;&gt;0,'T18'!T$32=0,'T18'!$T$43&lt;&gt;0),"ATTENZIONE! NON E' STATA DICHIARATA L'AREA DI INTERVENTO IN T18","")</f>
      </c>
    </row>
    <row r="83" spans="1:8" s="6" customFormat="1" ht="15.75">
      <c r="A83" s="173"/>
      <c r="B83" s="170"/>
      <c r="C83" s="15">
        <v>2</v>
      </c>
      <c r="D83" s="16" t="s">
        <v>178</v>
      </c>
      <c r="E83" s="132">
        <v>41</v>
      </c>
      <c r="F83" s="68" t="str">
        <f>$A$65&amp;$A$82</f>
        <v>004005</v>
      </c>
      <c r="G83" s="127" t="s">
        <v>37</v>
      </c>
      <c r="H83" s="60">
        <f>IF(AND(E83&lt;&gt;0,'T18'!T$32=0,'T18'!$T$43&lt;&gt;0),"ATTENZIONE! NON E' STATA DICHIARATA L'AREA DI INTERVENTO IN T18","")</f>
      </c>
    </row>
    <row r="84" spans="1:8" s="6" customFormat="1" ht="15.75">
      <c r="A84" s="174"/>
      <c r="B84" s="171"/>
      <c r="C84" s="93">
        <v>3</v>
      </c>
      <c r="D84" s="17" t="s">
        <v>221</v>
      </c>
      <c r="E84" s="134">
        <v>0</v>
      </c>
      <c r="F84" s="68" t="str">
        <f>$A$65&amp;$A$82</f>
        <v>004005</v>
      </c>
      <c r="G84" s="127" t="s">
        <v>38</v>
      </c>
      <c r="H84" s="60">
        <f>IF(AND(E84&lt;&gt;0,'T18'!T$32=0,'T18'!$T$43&lt;&gt;0),"ATTENZIONE! NON E' STATA DICHIARATA L'AREA DI INTERVENTO IN T18","")</f>
      </c>
    </row>
    <row r="85" spans="1:8" s="6" customFormat="1" ht="15.75">
      <c r="A85" s="172" t="str">
        <f>'T18'!A33</f>
        <v>006</v>
      </c>
      <c r="B85" s="169" t="str">
        <f>'T18'!B33</f>
        <v>RACCOLTA E SMALTIMENTO DI RIFIUTI</v>
      </c>
      <c r="C85" s="15">
        <v>1</v>
      </c>
      <c r="D85" s="16" t="s">
        <v>179</v>
      </c>
      <c r="E85" s="132">
        <v>3427</v>
      </c>
      <c r="F85" s="68" t="str">
        <f>$A$65&amp;$A$85</f>
        <v>004006</v>
      </c>
      <c r="G85" s="127" t="s">
        <v>36</v>
      </c>
      <c r="H85" s="60">
        <f>IF(AND(E85&lt;&gt;0,'T18'!T$33=0,'T18'!$T$43&lt;&gt;0),"ATTENZIONE! NON E' STATA DICHIARATA L'AREA DI INTERVENTO IN T18","")</f>
      </c>
    </row>
    <row r="86" spans="1:8" s="6" customFormat="1" ht="15.75">
      <c r="A86" s="174"/>
      <c r="B86" s="171"/>
      <c r="C86" s="15">
        <v>2</v>
      </c>
      <c r="D86" s="16" t="s">
        <v>180</v>
      </c>
      <c r="E86" s="132">
        <v>83</v>
      </c>
      <c r="F86" s="68" t="str">
        <f>$A$65&amp;$A$85</f>
        <v>004006</v>
      </c>
      <c r="G86" s="127" t="s">
        <v>37</v>
      </c>
      <c r="H86" s="60">
        <f>IF(AND(E86&lt;&gt;0,'T18'!T$33=0,'T18'!$T$43&lt;&gt;0),"ATTENZIONE! NON E' STATA DICHIARATA L'AREA DI INTERVENTO IN T18","")</f>
      </c>
    </row>
    <row r="87" spans="1:8" s="6" customFormat="1" ht="15.75">
      <c r="A87" s="172" t="str">
        <f>'T18'!A34</f>
        <v>007</v>
      </c>
      <c r="B87" s="169" t="str">
        <f>'T18'!B34</f>
        <v>GESTIONE CIMITERI, SERVIZI E TRASPORTI FUNEBRI</v>
      </c>
      <c r="C87" s="15">
        <v>1</v>
      </c>
      <c r="D87" s="16" t="s">
        <v>181</v>
      </c>
      <c r="E87" s="132">
        <v>4</v>
      </c>
      <c r="F87" s="68" t="str">
        <f>$A$65&amp;$A$87</f>
        <v>004007</v>
      </c>
      <c r="G87" s="127" t="s">
        <v>36</v>
      </c>
      <c r="H87" s="60">
        <f>IF(AND(E87&lt;&gt;0,'T18'!T$34=0,'T18'!$T$43&lt;&gt;0),"ATTENZIONE! NON E' STATA DICHIARATA L'AREA DI INTERVENTO IN T18","")</f>
      </c>
    </row>
    <row r="88" spans="1:8" s="6" customFormat="1" ht="15.75">
      <c r="A88" s="174"/>
      <c r="B88" s="171"/>
      <c r="C88" s="15">
        <v>2</v>
      </c>
      <c r="D88" s="16" t="s">
        <v>230</v>
      </c>
      <c r="E88" s="132">
        <v>21500</v>
      </c>
      <c r="F88" s="68" t="str">
        <f>$A$65&amp;$A$87</f>
        <v>004007</v>
      </c>
      <c r="G88" s="127" t="s">
        <v>37</v>
      </c>
      <c r="H88" s="60">
        <f>IF(AND(E88&lt;&gt;0,'T18'!T$34=0,'T18'!$T$43&lt;&gt;0),"ATTENZIONE! NON E' STATA DICHIARATA L'AREA DI INTERVENTO IN T18","")</f>
      </c>
    </row>
    <row r="89" spans="1:8" s="6" customFormat="1" ht="15.75">
      <c r="A89" s="172" t="str">
        <f>'T18'!A35</f>
        <v>008</v>
      </c>
      <c r="B89" s="169" t="str">
        <f>'T18'!B35</f>
        <v>GESTIONE SERVIZI VARI</v>
      </c>
      <c r="C89" s="15">
        <v>1</v>
      </c>
      <c r="D89" s="16" t="s">
        <v>182</v>
      </c>
      <c r="E89" s="132"/>
      <c r="F89" s="68" t="str">
        <f>$A$65&amp;$A$89</f>
        <v>004008</v>
      </c>
      <c r="G89" s="127" t="s">
        <v>36</v>
      </c>
      <c r="H89" s="60">
        <f>IF(AND(E89&lt;&gt;0,'T18'!T$35=0,'T18'!$T$43&lt;&gt;0),"ATTENZIONE! NON E' STATA DICHIARATA L'AREA DI INTERVENTO IN T18","")</f>
      </c>
    </row>
    <row r="90" spans="1:8" s="6" customFormat="1" ht="15.75">
      <c r="A90" s="173"/>
      <c r="B90" s="170"/>
      <c r="C90" s="15">
        <v>2</v>
      </c>
      <c r="D90" s="16" t="s">
        <v>183</v>
      </c>
      <c r="E90" s="132"/>
      <c r="F90" s="68" t="str">
        <f>$A$65&amp;$A$89</f>
        <v>004008</v>
      </c>
      <c r="G90" s="127" t="s">
        <v>37</v>
      </c>
      <c r="H90" s="60">
        <f>IF(AND(E90&lt;&gt;0,'T18'!T$35=0,'T18'!$T$43&lt;&gt;0),"ATTENZIONE! NON E' STATA DICHIARATA L'AREA DI INTERVENTO IN T18","")</f>
      </c>
    </row>
    <row r="91" spans="1:8" s="6" customFormat="1" ht="15.75">
      <c r="A91" s="174"/>
      <c r="B91" s="171"/>
      <c r="C91" s="93">
        <v>3</v>
      </c>
      <c r="D91" s="17" t="s">
        <v>222</v>
      </c>
      <c r="E91" s="134"/>
      <c r="F91" s="68" t="str">
        <f>$A$65&amp;$A$89</f>
        <v>004008</v>
      </c>
      <c r="G91" s="127" t="s">
        <v>38</v>
      </c>
      <c r="H91" s="60">
        <f>IF(AND(E91&lt;&gt;0,'T18'!T$35=0,'T18'!$T$43&lt;&gt;0),"ATTENZIONE! NON E' STATA DICHIARATA L'AREA DI INTERVENTO IN T18","")</f>
      </c>
    </row>
    <row r="92" spans="1:8" s="6" customFormat="1" ht="15.75">
      <c r="A92" s="9" t="str">
        <f>'T18'!B36</f>
        <v>005</v>
      </c>
      <c r="B92" s="178" t="str">
        <f>'T18'!C36</f>
        <v>SERVIZI EROGATI ALLA PERSONA</v>
      </c>
      <c r="C92" s="178"/>
      <c r="D92" s="178"/>
      <c r="E92" s="179"/>
      <c r="F92" s="68"/>
      <c r="G92" s="127"/>
      <c r="H92" s="60"/>
    </row>
    <row r="93" spans="1:8" s="6" customFormat="1" ht="15.75">
      <c r="A93" s="172" t="str">
        <f>'T18'!A37</f>
        <v>001</v>
      </c>
      <c r="B93" s="169" t="str">
        <f>'T18'!B37</f>
        <v>SERVIZI ASSISTENZIALI</v>
      </c>
      <c r="C93" s="15">
        <v>1</v>
      </c>
      <c r="D93" s="16" t="s">
        <v>184</v>
      </c>
      <c r="E93" s="132">
        <v>350</v>
      </c>
      <c r="F93" s="68" t="str">
        <f>$A$92&amp;$A$93</f>
        <v>005001</v>
      </c>
      <c r="G93" s="127" t="s">
        <v>36</v>
      </c>
      <c r="H93" s="60">
        <f>IF(AND(E93&lt;&gt;0,'T18'!T$37=0,'T18'!$T$43&lt;&gt;0),"ATTENZIONE! NON E' STATA DICHIARATA L'AREA DI INTERVENTO IN T18","")</f>
      </c>
    </row>
    <row r="94" spans="1:8" s="5" customFormat="1" ht="15">
      <c r="A94" s="173"/>
      <c r="B94" s="170"/>
      <c r="C94" s="15">
        <v>2</v>
      </c>
      <c r="D94" s="16" t="s">
        <v>185</v>
      </c>
      <c r="E94" s="132">
        <v>32</v>
      </c>
      <c r="F94" s="68" t="str">
        <f>$A$92&amp;$A$93</f>
        <v>005001</v>
      </c>
      <c r="G94" s="127" t="s">
        <v>37</v>
      </c>
      <c r="H94" s="60">
        <f>IF(AND(E94&lt;&gt;0,'T18'!T$37=0,'T18'!$T$43&lt;&gt;0),"ATTENZIONE! NON E' STATA DICHIARATA L'AREA DI INTERVENTO IN T18","")</f>
      </c>
    </row>
    <row r="95" spans="1:8" s="5" customFormat="1" ht="15">
      <c r="A95" s="173"/>
      <c r="B95" s="170"/>
      <c r="C95" s="15">
        <v>3</v>
      </c>
      <c r="D95" s="16" t="s">
        <v>186</v>
      </c>
      <c r="E95" s="132">
        <v>235</v>
      </c>
      <c r="F95" s="68" t="str">
        <f>$A$92&amp;$A$93</f>
        <v>005001</v>
      </c>
      <c r="G95" s="127" t="s">
        <v>38</v>
      </c>
      <c r="H95" s="60">
        <f>IF(AND(E95&lt;&gt;0,'T18'!T$37=0,'T18'!$T$43&lt;&gt;0),"ATTENZIONE! NON E' STATA DICHIARATA L'AREA DI INTERVENTO IN T18","")</f>
      </c>
    </row>
    <row r="96" spans="1:8" s="5" customFormat="1" ht="15">
      <c r="A96" s="173"/>
      <c r="B96" s="170"/>
      <c r="C96" s="15">
        <v>4</v>
      </c>
      <c r="D96" s="16" t="s">
        <v>187</v>
      </c>
      <c r="E96" s="132">
        <v>104</v>
      </c>
      <c r="F96" s="68" t="str">
        <f>$A$92&amp;$A$93</f>
        <v>005001</v>
      </c>
      <c r="G96" s="127" t="s">
        <v>39</v>
      </c>
      <c r="H96" s="60">
        <f>IF(AND(E96&lt;&gt;0,'T18'!T$37=0,'T18'!$T$43&lt;&gt;0),"ATTENZIONE! NON E' STATA DICHIARATA L'AREA DI INTERVENTO IN T18","")</f>
      </c>
    </row>
    <row r="97" spans="1:8" s="5" customFormat="1" ht="15">
      <c r="A97" s="173"/>
      <c r="B97" s="170"/>
      <c r="C97" s="15">
        <v>5</v>
      </c>
      <c r="D97" s="16" t="s">
        <v>188</v>
      </c>
      <c r="E97" s="132">
        <v>2</v>
      </c>
      <c r="F97" s="68" t="str">
        <f>$A$92&amp;$A$93</f>
        <v>005001</v>
      </c>
      <c r="G97" s="127" t="s">
        <v>40</v>
      </c>
      <c r="H97" s="60">
        <f>IF(AND(E97&lt;&gt;0,'T18'!T$37=0,'T18'!$T$43&lt;&gt;0),"ATTENZIONE! NON E' STATA DICHIARATA L'AREA DI INTERVENTO IN T18","")</f>
      </c>
    </row>
    <row r="98" spans="1:8" s="6" customFormat="1" ht="22.5">
      <c r="A98" s="23" t="str">
        <f>'T18'!A38</f>
        <v>002</v>
      </c>
      <c r="B98" s="16" t="str">
        <f>'T18'!B38</f>
        <v>SERVIZI PER LA GESTIONE DEGLI ALLOGGI</v>
      </c>
      <c r="C98" s="15">
        <v>1</v>
      </c>
      <c r="D98" s="16" t="s">
        <v>189</v>
      </c>
      <c r="E98" s="132">
        <v>1</v>
      </c>
      <c r="F98" s="68" t="str">
        <f>$A$92&amp;$A$98</f>
        <v>005002</v>
      </c>
      <c r="G98" s="127" t="s">
        <v>36</v>
      </c>
      <c r="H98" s="60">
        <f>IF(AND(E98&lt;&gt;0,'T18'!T$38=0,'T18'!$T$43&lt;&gt;0),"ATTENZIONE! NON E' STATA DICHIARATA L'AREA DI INTERVENTO IN T18","")</f>
      </c>
    </row>
    <row r="99" spans="1:8" s="66" customFormat="1" ht="22.5" customHeight="1">
      <c r="A99" s="172" t="str">
        <f>'T18'!A39</f>
        <v>003</v>
      </c>
      <c r="B99" s="169" t="str">
        <f>'T18'!B39</f>
        <v>SERVIZI PER L’ISTRUZIONE E PER LA FORMAZIONE</v>
      </c>
      <c r="C99" s="15">
        <v>2</v>
      </c>
      <c r="D99" s="16" t="s">
        <v>190</v>
      </c>
      <c r="E99" s="132">
        <v>37</v>
      </c>
      <c r="F99" s="68" t="str">
        <f>$A$92&amp;$A$99</f>
        <v>005003</v>
      </c>
      <c r="G99" s="127" t="s">
        <v>37</v>
      </c>
      <c r="H99" s="60">
        <f>IF(AND(E99&lt;&gt;0,'T18'!T$39=0,'T18'!$T$43&lt;&gt;0),"ATTENZIONE! NON E' STATA DICHIARATA L'AREA DI INTERVENTO IN T18","")</f>
      </c>
    </row>
    <row r="100" spans="1:8" s="5" customFormat="1" ht="15">
      <c r="A100" s="173"/>
      <c r="B100" s="170"/>
      <c r="C100" s="15">
        <v>4</v>
      </c>
      <c r="D100" s="16" t="s">
        <v>191</v>
      </c>
      <c r="E100" s="132">
        <v>345</v>
      </c>
      <c r="F100" s="68" t="str">
        <f>$A$92&amp;$A$99</f>
        <v>005003</v>
      </c>
      <c r="G100" s="127" t="s">
        <v>39</v>
      </c>
      <c r="H100" s="60">
        <f>IF(AND(E100&lt;&gt;0,'T18'!T$39=0,'T18'!$T$43&lt;&gt;0),"ATTENZIONE! NON E' STATA DICHIARATA L'AREA DI INTERVENTO IN T18","")</f>
      </c>
    </row>
    <row r="101" spans="1:8" s="5" customFormat="1" ht="15">
      <c r="A101" s="174"/>
      <c r="B101" s="171"/>
      <c r="C101" s="15">
        <v>5</v>
      </c>
      <c r="D101" s="16" t="s">
        <v>192</v>
      </c>
      <c r="E101" s="132">
        <v>0</v>
      </c>
      <c r="F101" s="68" t="str">
        <f>$A$92&amp;$A$99</f>
        <v>005003</v>
      </c>
      <c r="G101" s="127" t="s">
        <v>40</v>
      </c>
      <c r="H101" s="60">
        <f>IF(AND(E101&lt;&gt;0,'T18'!T$39=0,'T18'!$T$43&lt;&gt;0),"ATTENZIONE! NON E' STATA DICHIARATA L'AREA DI INTERVENTO IN T18","")</f>
      </c>
    </row>
    <row r="102" spans="1:8" s="66" customFormat="1" ht="15">
      <c r="A102" s="172" t="str">
        <f>'T18'!A40</f>
        <v>004</v>
      </c>
      <c r="B102" s="169" t="str">
        <f>'T18'!B40</f>
        <v>SERVIZI DI SUPPORTO ALL’ISTRUZIONE E ALLA FORMAZIONE</v>
      </c>
      <c r="C102" s="15">
        <v>1</v>
      </c>
      <c r="D102" s="16" t="s">
        <v>193</v>
      </c>
      <c r="E102" s="132"/>
      <c r="F102" s="68" t="str">
        <f>$A$92&amp;$A$102</f>
        <v>005004</v>
      </c>
      <c r="G102" s="127" t="s">
        <v>36</v>
      </c>
      <c r="H102" s="60">
        <f>IF(AND(E102&lt;&gt;0,'T18'!T$40=0,'T18'!$T$43&lt;&gt;0),"ATTENZIONE! NON E' STATA DICHIARATA L'AREA DI INTERVENTO IN T18","")</f>
      </c>
    </row>
    <row r="103" spans="1:8" s="66" customFormat="1" ht="15">
      <c r="A103" s="173"/>
      <c r="B103" s="170"/>
      <c r="C103" s="15">
        <v>2</v>
      </c>
      <c r="D103" s="16" t="s">
        <v>194</v>
      </c>
      <c r="E103" s="132">
        <v>73273</v>
      </c>
      <c r="F103" s="68" t="str">
        <f>$A$92&amp;$A$102</f>
        <v>005004</v>
      </c>
      <c r="G103" s="127" t="s">
        <v>37</v>
      </c>
      <c r="H103" s="60">
        <f>IF(AND(E103&lt;&gt;0,'T18'!T$40=0,'T18'!$T$43&lt;&gt;0),"ATTENZIONE! NON E' STATA DICHIARATA L'AREA DI INTERVENTO IN T18","")</f>
      </c>
    </row>
    <row r="104" spans="1:8" s="66" customFormat="1" ht="15">
      <c r="A104" s="173"/>
      <c r="B104" s="170"/>
      <c r="C104" s="15">
        <v>3</v>
      </c>
      <c r="D104" s="16" t="s">
        <v>195</v>
      </c>
      <c r="E104" s="132"/>
      <c r="F104" s="68" t="str">
        <f>$A$92&amp;$A$102</f>
        <v>005004</v>
      </c>
      <c r="G104" s="127" t="s">
        <v>38</v>
      </c>
      <c r="H104" s="60">
        <f>IF(AND(E104&lt;&gt;0,'T18'!T$40=0,'T18'!$T$43&lt;&gt;0),"ATTENZIONE! NON E' STATA DICHIARATA L'AREA DI INTERVENTO IN T18","")</f>
      </c>
    </row>
    <row r="105" spans="1:8" s="66" customFormat="1" ht="15">
      <c r="A105" s="174"/>
      <c r="B105" s="171"/>
      <c r="C105" s="93">
        <v>4</v>
      </c>
      <c r="D105" s="17" t="s">
        <v>223</v>
      </c>
      <c r="E105" s="134">
        <v>3700</v>
      </c>
      <c r="F105" s="68" t="str">
        <f>$A$92&amp;$A$102</f>
        <v>005004</v>
      </c>
      <c r="G105" s="127" t="s">
        <v>39</v>
      </c>
      <c r="H105" s="60">
        <f>IF(AND(E105&lt;&gt;0,'T18'!T$40=0,'T18'!$T$43&lt;&gt;0),"ATTENZIONE! NON E' STATA DICHIARATA L'AREA DI INTERVENTO IN T18","")</f>
      </c>
    </row>
    <row r="106" spans="1:8" s="66" customFormat="1" ht="15">
      <c r="A106" s="172" t="str">
        <f>'T18'!A41</f>
        <v>005</v>
      </c>
      <c r="B106" s="169" t="str">
        <f>'T18'!B41</f>
        <v>SERVIZI PER LA CULTURA</v>
      </c>
      <c r="C106" s="15">
        <v>1</v>
      </c>
      <c r="D106" s="16" t="s">
        <v>196</v>
      </c>
      <c r="E106" s="132"/>
      <c r="F106" s="68" t="str">
        <f>$A$92&amp;$A$106</f>
        <v>005005</v>
      </c>
      <c r="G106" s="127" t="s">
        <v>36</v>
      </c>
      <c r="H106" s="60">
        <f>IF(AND(E106&lt;&gt;0,'T18'!T$41=0,'T18'!$T$43&lt;&gt;0),"ATTENZIONE! NON E' STATA DICHIARATA L'AREA DI INTERVENTO IN T18","")</f>
      </c>
    </row>
    <row r="107" spans="1:8" s="66" customFormat="1" ht="15">
      <c r="A107" s="173"/>
      <c r="B107" s="170"/>
      <c r="C107" s="15">
        <v>2</v>
      </c>
      <c r="D107" s="16" t="s">
        <v>197</v>
      </c>
      <c r="E107" s="132">
        <v>83</v>
      </c>
      <c r="F107" s="68" t="str">
        <f>$A$92&amp;$A$106</f>
        <v>005005</v>
      </c>
      <c r="G107" s="127" t="s">
        <v>37</v>
      </c>
      <c r="H107" s="60">
        <f>IF(AND(E107&lt;&gt;0,'T18'!T$41=0,'T18'!$T$43&lt;&gt;0),"ATTENZIONE! NON E' STATA DICHIARATA L'AREA DI INTERVENTO IN T18","")</f>
      </c>
    </row>
    <row r="108" spans="1:8" s="66" customFormat="1" ht="15">
      <c r="A108" s="174"/>
      <c r="B108" s="171"/>
      <c r="C108" s="15">
        <v>3</v>
      </c>
      <c r="D108" s="16" t="s">
        <v>198</v>
      </c>
      <c r="E108" s="132">
        <v>1</v>
      </c>
      <c r="F108" s="68" t="str">
        <f>$A$92&amp;$A$106</f>
        <v>005005</v>
      </c>
      <c r="G108" s="127" t="s">
        <v>38</v>
      </c>
      <c r="H108" s="60">
        <f>IF(AND(E108&lt;&gt;0,'T18'!T$41=0,'T18'!$T$43&lt;&gt;0),"ATTENZIONE! NON E' STATA DICHIARATA L'AREA DI INTERVENTO IN T18","")</f>
      </c>
    </row>
    <row r="109" spans="1:8" s="66" customFormat="1" ht="15">
      <c r="A109" s="172" t="str">
        <f>'T18'!A42</f>
        <v>006</v>
      </c>
      <c r="B109" s="169" t="str">
        <f>'T18'!B42</f>
        <v>SERVIZI PER LO SPORT E LE ATTIVITA’ RICREATIVE</v>
      </c>
      <c r="C109" s="15">
        <v>1</v>
      </c>
      <c r="D109" s="16" t="s">
        <v>199</v>
      </c>
      <c r="E109" s="132">
        <v>5</v>
      </c>
      <c r="F109" s="68" t="str">
        <f>$A$92&amp;$A$109</f>
        <v>005006</v>
      </c>
      <c r="G109" s="127" t="s">
        <v>36</v>
      </c>
      <c r="H109" s="60">
        <f>IF(AND(E109&lt;&gt;0,'T18'!T$42=0,'T18'!$T$43&lt;&gt;0),"ATTENZIONE! NON E' STATA DICHIARATA L'AREA DI INTERVENTO IN T18","")</f>
      </c>
    </row>
    <row r="110" spans="1:8" s="66" customFormat="1" ht="15">
      <c r="A110" s="173"/>
      <c r="B110" s="170"/>
      <c r="C110" s="15">
        <v>2</v>
      </c>
      <c r="D110" s="16" t="s">
        <v>200</v>
      </c>
      <c r="E110" s="132">
        <v>11</v>
      </c>
      <c r="F110" s="68" t="str">
        <f>$A$92&amp;$A$109</f>
        <v>005006</v>
      </c>
      <c r="G110" s="127" t="s">
        <v>37</v>
      </c>
      <c r="H110" s="60">
        <f>IF(AND(E110&lt;&gt;0,'T18'!T$42=0,'T18'!$T$43&lt;&gt;0),"ATTENZIONE! NON E' STATA DICHIARATA L'AREA DI INTERVENTO IN T18","")</f>
      </c>
    </row>
    <row r="111" spans="1:8" s="66" customFormat="1" ht="15">
      <c r="A111" s="173"/>
      <c r="B111" s="170"/>
      <c r="C111" s="15">
        <v>3</v>
      </c>
      <c r="D111" s="16" t="s">
        <v>201</v>
      </c>
      <c r="E111" s="132">
        <v>2</v>
      </c>
      <c r="F111" s="68" t="str">
        <f>$A$92&amp;$A$109</f>
        <v>005006</v>
      </c>
      <c r="G111" s="127" t="s">
        <v>38</v>
      </c>
      <c r="H111" s="60">
        <f>IF(AND(E111&lt;&gt;0,'T18'!T$42=0,'T18'!$T$43&lt;&gt;0),"ATTENZIONE! NON E' STATA DICHIARATA L'AREA DI INTERVENTO IN T18","")</f>
      </c>
    </row>
    <row r="112" spans="1:8" s="5" customFormat="1" ht="15.75" thickBot="1">
      <c r="A112" s="182"/>
      <c r="B112" s="183"/>
      <c r="C112" s="118">
        <v>4</v>
      </c>
      <c r="D112" s="117" t="s">
        <v>202</v>
      </c>
      <c r="E112" s="133">
        <v>0</v>
      </c>
      <c r="F112" s="68" t="str">
        <f>$A$92&amp;$A$109</f>
        <v>005006</v>
      </c>
      <c r="G112" s="127" t="s">
        <v>39</v>
      </c>
      <c r="H112" s="60">
        <f>IF(AND(E112&lt;&gt;0,'T18'!T$42=0,'T18'!$T$43&lt;&gt;0),"ATTENZIONE! NON E' STATA DICHIARATA L'AREA DI INTERVENTO IN T18","")</f>
      </c>
    </row>
    <row r="113" spans="1:7" s="5" customFormat="1" ht="15.75" hidden="1" thickTop="1">
      <c r="A113" s="119"/>
      <c r="B113" s="120"/>
      <c r="C113" s="119"/>
      <c r="D113" s="121"/>
      <c r="E113" s="122">
        <f>SUM(E7:E12,E14:E40,E42:E64,E66:E91,E93:E112)</f>
        <v>350530</v>
      </c>
      <c r="F113" s="68"/>
      <c r="G113" s="128"/>
    </row>
    <row r="114" spans="1:7" s="25" customFormat="1" ht="12" customHeight="1" hidden="1">
      <c r="A114" s="180" t="s">
        <v>211</v>
      </c>
      <c r="B114" s="180"/>
      <c r="C114" s="180"/>
      <c r="D114" s="180"/>
      <c r="E114" s="180"/>
      <c r="G114" s="129"/>
    </row>
    <row r="115" spans="1:7" s="25" customFormat="1" ht="21.75" customHeight="1" thickTop="1">
      <c r="A115" s="181" t="s">
        <v>212</v>
      </c>
      <c r="B115" s="181"/>
      <c r="C115" s="181"/>
      <c r="D115" s="181"/>
      <c r="E115" s="181"/>
      <c r="G115" s="129"/>
    </row>
    <row r="116" spans="1:14" ht="51.75" customHeight="1">
      <c r="A116" s="164" t="s">
        <v>224</v>
      </c>
      <c r="B116" s="164"/>
      <c r="C116" s="164"/>
      <c r="D116" s="164"/>
      <c r="E116" s="164"/>
      <c r="F116" s="131"/>
      <c r="G116" s="131"/>
      <c r="H116" s="131"/>
      <c r="I116" s="131"/>
      <c r="J116" s="131"/>
      <c r="K116" s="131"/>
      <c r="L116" s="131"/>
      <c r="M116" s="131"/>
      <c r="N116" s="131"/>
    </row>
  </sheetData>
  <sheetProtection password="EA98" sheet="1" formatColumns="0" selectLockedCells="1"/>
  <mergeCells count="62">
    <mergeCell ref="A35:A36"/>
    <mergeCell ref="B35:B36"/>
    <mergeCell ref="A18:A32"/>
    <mergeCell ref="B18:B32"/>
    <mergeCell ref="A33:A34"/>
    <mergeCell ref="B33:B34"/>
    <mergeCell ref="B7:B8"/>
    <mergeCell ref="A7:A8"/>
    <mergeCell ref="B9:B10"/>
    <mergeCell ref="A9:A10"/>
    <mergeCell ref="B11:B12"/>
    <mergeCell ref="A11:A12"/>
    <mergeCell ref="A14:A15"/>
    <mergeCell ref="A16:A17"/>
    <mergeCell ref="B16:B17"/>
    <mergeCell ref="B13:E13"/>
    <mergeCell ref="B14:B15"/>
    <mergeCell ref="B65:E65"/>
    <mergeCell ref="A37:A40"/>
    <mergeCell ref="B37:B40"/>
    <mergeCell ref="B41:E41"/>
    <mergeCell ref="A42:A44"/>
    <mergeCell ref="B42:B44"/>
    <mergeCell ref="A47:A48"/>
    <mergeCell ref="B47:B48"/>
    <mergeCell ref="B89:B91"/>
    <mergeCell ref="B75:B79"/>
    <mergeCell ref="A75:A79"/>
    <mergeCell ref="A93:A97"/>
    <mergeCell ref="B93:B97"/>
    <mergeCell ref="A80:A81"/>
    <mergeCell ref="B80:B81"/>
    <mergeCell ref="A82:A84"/>
    <mergeCell ref="A3:E3"/>
    <mergeCell ref="A1:E1"/>
    <mergeCell ref="B82:B84"/>
    <mergeCell ref="A53:A64"/>
    <mergeCell ref="A70:A74"/>
    <mergeCell ref="B70:B74"/>
    <mergeCell ref="B6:E6"/>
    <mergeCell ref="A49:A52"/>
    <mergeCell ref="B49:B52"/>
    <mergeCell ref="B53:B64"/>
    <mergeCell ref="A114:E114"/>
    <mergeCell ref="A116:E116"/>
    <mergeCell ref="A102:A105"/>
    <mergeCell ref="B102:B105"/>
    <mergeCell ref="A115:E115"/>
    <mergeCell ref="A109:A112"/>
    <mergeCell ref="B109:B112"/>
    <mergeCell ref="A106:A108"/>
    <mergeCell ref="B106:B108"/>
    <mergeCell ref="B99:B101"/>
    <mergeCell ref="A99:A101"/>
    <mergeCell ref="B66:B69"/>
    <mergeCell ref="A66:A69"/>
    <mergeCell ref="B92:E92"/>
    <mergeCell ref="A85:A86"/>
    <mergeCell ref="B85:B86"/>
    <mergeCell ref="A87:A88"/>
    <mergeCell ref="B87:B88"/>
    <mergeCell ref="A89:A91"/>
  </mergeCells>
  <dataValidations count="2">
    <dataValidation type="decimal" allowBlank="1" showInputMessage="1" showErrorMessage="1" errorTitle="Dato immesso non valido" error="Sono ammessi solo valori numerici!" sqref="E113 E92 E13">
      <formula1>0</formula1>
      <formula2>9999999</formula2>
    </dataValidation>
    <dataValidation type="whole" allowBlank="1" showInputMessage="1" showErrorMessage="1" errorTitle="Dato immesso non valido" error="INSERIRE SOLO VALORI NUMERICI INTERI POSITIVI, MAX 12 CIFRE" sqref="E42:E64 E14:E40 E7:E12 E66:E91 E93:E112">
      <formula1>0</formula1>
      <formula2>999999999999</formula2>
    </dataValidation>
  </dataValidations>
  <printOptions horizontalCentered="1"/>
  <pageMargins left="0.2" right="0.2" top="0.17" bottom="0.19" header="0.17" footer="0.16"/>
  <pageSetup fitToHeight="0" orientation="landscape" pageOrder="overThenDown" paperSize="9" r:id="rId2"/>
  <headerFooter alignWithMargins="0">
    <oddFooter>&amp;R&amp;"Small Fonts,Normale"&amp;7Pagina &amp;P di &amp;N</oddFooter>
  </headerFooter>
  <rowBreaks count="3" manualBreakCount="3">
    <brk id="32" max="255" man="1"/>
    <brk id="64" max="255" man="1"/>
    <brk id="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 </cp:lastModifiedBy>
  <cp:lastPrinted>2013-04-24T09:26:14Z</cp:lastPrinted>
  <dcterms:created xsi:type="dcterms:W3CDTF">1998-11-12T08:15:54Z</dcterms:created>
  <dcterms:modified xsi:type="dcterms:W3CDTF">2013-09-11T12:44:42Z</dcterms:modified>
  <cp:category/>
  <cp:version/>
  <cp:contentType/>
  <cp:contentStatus/>
</cp:coreProperties>
</file>